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d.docs.live.net/6cc0345318ed55e5/002-CLLD ΑΛΙΕΙΑΣ/00000 ΠΡΟΣΚΛΗΣΗ ΙΔΙΩΤΙΚΑ ΑΛΙΕΙΑΣ ΤΕΛΙΚ0 29.04.2021/0001 ΕΓΚΕΚΡΙΜΕΝΗ ΠΡΟΣΚΛΗΣΗΣ 21.07.2021/"/>
    </mc:Choice>
  </mc:AlternateContent>
  <xr:revisionPtr revIDLastSave="6" documentId="13_ncr:1_{DC942FFA-3B86-47FF-B81C-F4C021F8D8EB}" xr6:coauthVersionLast="47" xr6:coauthVersionMax="47" xr10:uidLastSave="{570B1230-B96A-46FE-9F22-94BBC1821348}"/>
  <bookViews>
    <workbookView xWindow="-120" yWindow="-120" windowWidth="29040" windowHeight="15840" firstSheet="1" activeTab="4" xr2:uid="{00000000-000D-0000-FFFF-FFFF00000000}"/>
  </bookViews>
  <sheets>
    <sheet name="ΕΞΩΦΥΛΛΟ" sheetId="9" r:id="rId1"/>
    <sheet name="Αναλ. Προϋπολογισμός_4.2.1.1" sheetId="13" r:id="rId2"/>
    <sheet name="Αναλ. Προϋπολογισμός_4.2.1.2" sheetId="15" r:id="rId3"/>
    <sheet name="Πίνακας αναδρομικών δαπανών " sheetId="16" r:id="rId4"/>
    <sheet name="ΣΥΝΟΛ.ΠΡΟΫΠΟΛΟΓΙΣΜΟΣ " sheetId="12" r:id="rId5"/>
    <sheet name="ΔΙΑΚΡΙΤΑ-ΠΣΚΕ" sheetId="17" r:id="rId6"/>
    <sheet name="ΛΙΣΤΕΣ" sheetId="3" state="hidden" r:id="rId7"/>
  </sheets>
  <definedNames>
    <definedName name="A4.2.1.1">ΛΙΣΤΕΣ!$D$2:$D$6</definedName>
    <definedName name="B4.2.1.2">ΛΙΣΤΕΣ!$D$7:$D$13</definedName>
    <definedName name="eri">ΛΙΣΤΕΣ!$A$34:$A$82</definedName>
    <definedName name="NIK">ΛΙΣΤΕΣ!$D$1:$F$1</definedName>
    <definedName name="Α.1">ΛΙΣΤΕΣ!$A$35:$A$54</definedName>
    <definedName name="Α.1.">ΛΙΣΤΕΣ!$A$35:$A$54</definedName>
    <definedName name="Α.2">ΛΙΣΤΕΣ!$A$57:$A$61</definedName>
    <definedName name="Α.3">ΛΙΣΤΕΣ!$A$65:$A$69</definedName>
    <definedName name="Α.4">ΛΙΣΤΕΣ!$A$73:$A$82</definedName>
    <definedName name="Α.4.2.1.1">ΛΙΣΤΕΣ!$D$2:$D$6</definedName>
    <definedName name="Α.5">ΛΙΣΤΕΣ!$A$86:$A$90</definedName>
    <definedName name="Α1">ΛΙΣΤΕΣ!$A$2:$A$6</definedName>
    <definedName name="Α2">ΛΙΣΤΕΣ!$A$9:$A$15</definedName>
    <definedName name="ΑΕΙΦΟΡΟΣ" localSheetId="1">ΛΙΣΤΕΣ!$A$136:$A$142</definedName>
    <definedName name="ΑΕΙΦΟΡΟΣ">ΛΙΣΤΕΣ!$A$136:$A$142</definedName>
    <definedName name="Β.1">ΛΙΣΤΕΣ!$A$94:$A$97</definedName>
    <definedName name="Β.2">ΛΙΣΤΕΣ!$A$100:$A$107</definedName>
    <definedName name="Β.3">ΛΙΣΤΕΣ!$A$110:$A$112</definedName>
    <definedName name="Β.4">ΛΙΣΤΕΣ!$A$115:$A$116</definedName>
    <definedName name="Β.4.2.1.2">ΛΙΣΤΕΣ!$D$7:$D$13</definedName>
    <definedName name="Β.5">ΛΙΣΤΕΣ!$A$119:$A$120</definedName>
    <definedName name="Β.6">ΛΙΣΤΕΣ!$A$123</definedName>
    <definedName name="Β.7">ΛΙΣΤΕΣ!$A$127:$A$131</definedName>
    <definedName name="νικ">ΛΙΣΤΕΣ!$D$1:$F$1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17" l="1"/>
  <c r="U7" i="16"/>
  <c r="T17" i="16"/>
  <c r="L76" i="15" s="1"/>
  <c r="K76" i="15" s="1"/>
  <c r="T15" i="16"/>
  <c r="L31" i="15" s="1"/>
  <c r="K31" i="15" s="1"/>
  <c r="T13" i="16"/>
  <c r="M54" i="13" s="1"/>
  <c r="L54" i="13" s="1"/>
  <c r="B6" i="3" l="1"/>
  <c r="S28" i="16"/>
  <c r="L28" i="16"/>
  <c r="V27" i="16"/>
  <c r="W27" i="16" s="1"/>
  <c r="N27" i="16"/>
  <c r="O27" i="16" s="1"/>
  <c r="V26" i="16"/>
  <c r="W26" i="16" s="1"/>
  <c r="N26" i="16"/>
  <c r="O26" i="16" s="1"/>
  <c r="V25" i="16"/>
  <c r="W25" i="16" s="1"/>
  <c r="N25" i="16"/>
  <c r="O25" i="16" s="1"/>
  <c r="V24" i="16"/>
  <c r="W24" i="16" s="1"/>
  <c r="N24" i="16"/>
  <c r="O24" i="16" s="1"/>
  <c r="V23" i="16"/>
  <c r="W23" i="16" s="1"/>
  <c r="N23" i="16"/>
  <c r="O23" i="16" s="1"/>
  <c r="V22" i="16"/>
  <c r="W22" i="16" s="1"/>
  <c r="N22" i="16"/>
  <c r="O22" i="16" s="1"/>
  <c r="V21" i="16"/>
  <c r="W21" i="16" s="1"/>
  <c r="N21" i="16"/>
  <c r="O21" i="16" s="1"/>
  <c r="V20" i="16"/>
  <c r="W20" i="16" s="1"/>
  <c r="N20" i="16"/>
  <c r="O20" i="16" s="1"/>
  <c r="V19" i="16"/>
  <c r="W19" i="16" s="1"/>
  <c r="N19" i="16"/>
  <c r="O19" i="16" s="1"/>
  <c r="V18" i="16"/>
  <c r="W18" i="16" s="1"/>
  <c r="N18" i="16"/>
  <c r="O18" i="16" s="1"/>
  <c r="V16" i="16"/>
  <c r="N16" i="16"/>
  <c r="O16" i="16" s="1"/>
  <c r="V14" i="16"/>
  <c r="N14" i="16"/>
  <c r="O14" i="16" s="1"/>
  <c r="V12" i="16"/>
  <c r="N12" i="16"/>
  <c r="O12" i="16" s="1"/>
  <c r="T10" i="16"/>
  <c r="V10" i="16" s="1"/>
  <c r="N10" i="16"/>
  <c r="O10" i="16" s="1"/>
  <c r="T9" i="16"/>
  <c r="M20" i="13" s="1"/>
  <c r="L20" i="13" s="1"/>
  <c r="U8" i="16"/>
  <c r="V8" i="16" s="1"/>
  <c r="W8" i="16" s="1"/>
  <c r="N8" i="16"/>
  <c r="O8" i="16" s="1"/>
  <c r="V7" i="16"/>
  <c r="N7" i="16"/>
  <c r="O7" i="16" s="1"/>
  <c r="W16" i="16" l="1"/>
  <c r="W17" i="16" s="1"/>
  <c r="N76" i="15" s="1"/>
  <c r="V17" i="16"/>
  <c r="M76" i="15" s="1"/>
  <c r="W12" i="16"/>
  <c r="W13" i="16" s="1"/>
  <c r="O54" i="13" s="1"/>
  <c r="V13" i="16"/>
  <c r="N54" i="13" s="1"/>
  <c r="W14" i="16"/>
  <c r="W15" i="16" s="1"/>
  <c r="N31" i="15" s="1"/>
  <c r="V15" i="16"/>
  <c r="M31" i="15" s="1"/>
  <c r="N28" i="16"/>
  <c r="W10" i="16"/>
  <c r="W11" i="16" s="1"/>
  <c r="O31" i="13" s="1"/>
  <c r="V11" i="16"/>
  <c r="N31" i="13" s="1"/>
  <c r="O28" i="16"/>
  <c r="W7" i="16"/>
  <c r="W9" i="16" s="1"/>
  <c r="O20" i="13" s="1"/>
  <c r="V9" i="16"/>
  <c r="N20" i="13" s="1"/>
  <c r="T11" i="16"/>
  <c r="M31" i="13" l="1"/>
  <c r="L31" i="13" s="1"/>
  <c r="T28" i="16"/>
  <c r="W28" i="16"/>
  <c r="V28" i="16"/>
  <c r="O59" i="13"/>
  <c r="H11" i="12" s="1"/>
  <c r="N59" i="13"/>
  <c r="G11" i="12" s="1"/>
  <c r="M59" i="13"/>
  <c r="F11" i="12" s="1"/>
  <c r="O47" i="13"/>
  <c r="H10" i="12" s="1"/>
  <c r="N47" i="13"/>
  <c r="G10" i="12" s="1"/>
  <c r="M47" i="13"/>
  <c r="F10" i="12" s="1"/>
  <c r="O36" i="13"/>
  <c r="H9" i="12" s="1"/>
  <c r="N36" i="13"/>
  <c r="G9" i="12" s="1"/>
  <c r="M36" i="13"/>
  <c r="F9" i="12" s="1"/>
  <c r="O25" i="13"/>
  <c r="H8" i="12" s="1"/>
  <c r="N25" i="13"/>
  <c r="G8" i="12" s="1"/>
  <c r="M25" i="13"/>
  <c r="F8" i="12" s="1"/>
  <c r="O14" i="13"/>
  <c r="H7" i="12" s="1"/>
  <c r="N14" i="13"/>
  <c r="G7" i="12" s="1"/>
  <c r="M14" i="13"/>
  <c r="F7" i="12" s="1"/>
  <c r="N81" i="15"/>
  <c r="H20" i="12" s="1"/>
  <c r="M81" i="15"/>
  <c r="G20" i="12" s="1"/>
  <c r="L81" i="15"/>
  <c r="F20" i="12" s="1"/>
  <c r="N69" i="15"/>
  <c r="H19" i="12" s="1"/>
  <c r="M69" i="15"/>
  <c r="G19" i="12" s="1"/>
  <c r="L69" i="15"/>
  <c r="F19" i="12" s="1"/>
  <c r="N58" i="15"/>
  <c r="H18" i="12" s="1"/>
  <c r="M58" i="15"/>
  <c r="G18" i="12" s="1"/>
  <c r="L58" i="15"/>
  <c r="F18" i="12" s="1"/>
  <c r="N47" i="15"/>
  <c r="H17" i="12" s="1"/>
  <c r="M47" i="15"/>
  <c r="G17" i="12" s="1"/>
  <c r="L47" i="15"/>
  <c r="F17" i="12" s="1"/>
  <c r="N36" i="15"/>
  <c r="H16" i="12" s="1"/>
  <c r="M36" i="15"/>
  <c r="G16" i="12" s="1"/>
  <c r="L36" i="15"/>
  <c r="F16" i="12" s="1"/>
  <c r="N25" i="15"/>
  <c r="H15" i="12" s="1"/>
  <c r="M25" i="15"/>
  <c r="G15" i="12" s="1"/>
  <c r="L25" i="15"/>
  <c r="M14" i="15"/>
  <c r="G14" i="12" s="1"/>
  <c r="N14" i="15"/>
  <c r="H14" i="12" s="1"/>
  <c r="F15" i="12"/>
  <c r="G80" i="15"/>
  <c r="H80" i="15" s="1"/>
  <c r="I80" i="15" s="1"/>
  <c r="G79" i="15"/>
  <c r="G78" i="15"/>
  <c r="H78" i="15" s="1"/>
  <c r="G77" i="15"/>
  <c r="H77" i="15" s="1"/>
  <c r="G76" i="15"/>
  <c r="H58" i="13"/>
  <c r="H57" i="13"/>
  <c r="I57" i="13" s="1"/>
  <c r="H56" i="13"/>
  <c r="I56" i="13" s="1"/>
  <c r="J56" i="13" s="1"/>
  <c r="H55" i="13"/>
  <c r="I55" i="13" s="1"/>
  <c r="J55" i="13" s="1"/>
  <c r="H54" i="13"/>
  <c r="G68" i="15"/>
  <c r="H68" i="15" s="1"/>
  <c r="G67" i="15"/>
  <c r="H67" i="15" s="1"/>
  <c r="G66" i="15"/>
  <c r="H66" i="15" s="1"/>
  <c r="G65" i="15"/>
  <c r="H65" i="15" s="1"/>
  <c r="G64" i="15"/>
  <c r="H64" i="15" s="1"/>
  <c r="G57" i="15"/>
  <c r="H57" i="15" s="1"/>
  <c r="G56" i="15"/>
  <c r="H56" i="15" s="1"/>
  <c r="G55" i="15"/>
  <c r="H55" i="15" s="1"/>
  <c r="G54" i="15"/>
  <c r="H54" i="15" s="1"/>
  <c r="I54" i="15" s="1"/>
  <c r="G53" i="15"/>
  <c r="H53" i="15" s="1"/>
  <c r="G46" i="15"/>
  <c r="G45" i="15"/>
  <c r="G44" i="15"/>
  <c r="H44" i="15" s="1"/>
  <c r="I44" i="15" s="1"/>
  <c r="G43" i="15"/>
  <c r="G42" i="15"/>
  <c r="H42" i="15" s="1"/>
  <c r="G35" i="15"/>
  <c r="G34" i="15"/>
  <c r="H34" i="15" s="1"/>
  <c r="G33" i="15"/>
  <c r="H33" i="15" s="1"/>
  <c r="G32" i="15"/>
  <c r="H32" i="15" s="1"/>
  <c r="G31" i="15"/>
  <c r="G24" i="15"/>
  <c r="H24" i="15" s="1"/>
  <c r="G23" i="15"/>
  <c r="H23" i="15" s="1"/>
  <c r="G22" i="15"/>
  <c r="G21" i="15"/>
  <c r="G20" i="15"/>
  <c r="H20" i="15" s="1"/>
  <c r="L14" i="15"/>
  <c r="F14" i="12" s="1"/>
  <c r="G13" i="15"/>
  <c r="H13" i="15" s="1"/>
  <c r="I13" i="15" s="1"/>
  <c r="G12" i="15"/>
  <c r="H12" i="15" s="1"/>
  <c r="G11" i="15"/>
  <c r="H11" i="15" s="1"/>
  <c r="G10" i="15"/>
  <c r="H10" i="15" s="1"/>
  <c r="G9" i="15"/>
  <c r="H9" i="15" s="1"/>
  <c r="G81" i="15" l="1"/>
  <c r="C20" i="12" s="1"/>
  <c r="G12" i="12"/>
  <c r="H12" i="12"/>
  <c r="G21" i="12"/>
  <c r="F12" i="12"/>
  <c r="H21" i="12"/>
  <c r="F21" i="12"/>
  <c r="H79" i="15"/>
  <c r="I79" i="15" s="1"/>
  <c r="I54" i="13"/>
  <c r="J54" i="13" s="1"/>
  <c r="I58" i="13"/>
  <c r="I77" i="15"/>
  <c r="H76" i="15"/>
  <c r="I78" i="15"/>
  <c r="J57" i="13"/>
  <c r="H59" i="13"/>
  <c r="C11" i="12" s="1"/>
  <c r="G47" i="15"/>
  <c r="C17" i="12" s="1"/>
  <c r="G25" i="15"/>
  <c r="C15" i="12" s="1"/>
  <c r="I24" i="15"/>
  <c r="I32" i="15"/>
  <c r="I53" i="15"/>
  <c r="I64" i="15"/>
  <c r="I42" i="15"/>
  <c r="I55" i="15"/>
  <c r="I66" i="15"/>
  <c r="I10" i="15"/>
  <c r="I34" i="15"/>
  <c r="I12" i="15"/>
  <c r="I20" i="15"/>
  <c r="H22" i="15"/>
  <c r="I22" i="15" s="1"/>
  <c r="H46" i="15"/>
  <c r="I46" i="15" s="1"/>
  <c r="I68" i="15"/>
  <c r="I57" i="15"/>
  <c r="H69" i="15"/>
  <c r="D19" i="12" s="1"/>
  <c r="I67" i="15"/>
  <c r="G69" i="15"/>
  <c r="C19" i="12" s="1"/>
  <c r="I65" i="15"/>
  <c r="H58" i="15"/>
  <c r="D18" i="12" s="1"/>
  <c r="I56" i="15"/>
  <c r="G58" i="15"/>
  <c r="C18" i="12" s="1"/>
  <c r="H14" i="15"/>
  <c r="D14" i="12" s="1"/>
  <c r="I11" i="15"/>
  <c r="G14" i="15"/>
  <c r="C14" i="12" s="1"/>
  <c r="H21" i="15"/>
  <c r="I21" i="15" s="1"/>
  <c r="H31" i="15"/>
  <c r="H35" i="15"/>
  <c r="I35" i="15" s="1"/>
  <c r="H45" i="15"/>
  <c r="I45" i="15" s="1"/>
  <c r="I9" i="15"/>
  <c r="I23" i="15"/>
  <c r="I33" i="15"/>
  <c r="G36" i="15"/>
  <c r="C16" i="12" s="1"/>
  <c r="H43" i="15"/>
  <c r="I43" i="15" s="1"/>
  <c r="C22" i="17" l="1"/>
  <c r="F22" i="12"/>
  <c r="C21" i="12"/>
  <c r="I59" i="13"/>
  <c r="D11" i="12" s="1"/>
  <c r="J58" i="13"/>
  <c r="J59" i="13" s="1"/>
  <c r="E11" i="12" s="1"/>
  <c r="H36" i="15"/>
  <c r="D16" i="12" s="1"/>
  <c r="H81" i="15"/>
  <c r="D20" i="12" s="1"/>
  <c r="I76" i="15"/>
  <c r="I81" i="15" s="1"/>
  <c r="E20" i="12" s="1"/>
  <c r="I25" i="15"/>
  <c r="E15" i="12" s="1"/>
  <c r="H25" i="15"/>
  <c r="D15" i="12" s="1"/>
  <c r="I58" i="15"/>
  <c r="E18" i="12" s="1"/>
  <c r="I69" i="15"/>
  <c r="E19" i="12" s="1"/>
  <c r="I47" i="15"/>
  <c r="E17" i="12" s="1"/>
  <c r="H47" i="15"/>
  <c r="D17" i="12" s="1"/>
  <c r="I14" i="15"/>
  <c r="E14" i="12" s="1"/>
  <c r="I31" i="15"/>
  <c r="I36" i="15" s="1"/>
  <c r="E16" i="12" s="1"/>
  <c r="D21" i="12" l="1"/>
  <c r="E21" i="12"/>
  <c r="H46" i="13"/>
  <c r="I46" i="13" s="1"/>
  <c r="J46" i="13" s="1"/>
  <c r="H45" i="13"/>
  <c r="I45" i="13" s="1"/>
  <c r="H44" i="13"/>
  <c r="I44" i="13" s="1"/>
  <c r="H43" i="13"/>
  <c r="I43" i="13" s="1"/>
  <c r="J43" i="13" s="1"/>
  <c r="H42" i="13"/>
  <c r="I42" i="13" s="1"/>
  <c r="H35" i="13"/>
  <c r="I35" i="13" s="1"/>
  <c r="H34" i="13"/>
  <c r="I34" i="13" s="1"/>
  <c r="H33" i="13"/>
  <c r="I33" i="13" s="1"/>
  <c r="J33" i="13" s="1"/>
  <c r="H32" i="13"/>
  <c r="I32" i="13" s="1"/>
  <c r="J32" i="13" s="1"/>
  <c r="H31" i="13"/>
  <c r="H24" i="13"/>
  <c r="I24" i="13" s="1"/>
  <c r="H23" i="13"/>
  <c r="H22" i="13"/>
  <c r="I22" i="13" s="1"/>
  <c r="J22" i="13" s="1"/>
  <c r="H21" i="13"/>
  <c r="I21" i="13" s="1"/>
  <c r="H20" i="13"/>
  <c r="I20" i="13" s="1"/>
  <c r="H13" i="13"/>
  <c r="I13" i="13" s="1"/>
  <c r="H12" i="13"/>
  <c r="I12" i="13" s="1"/>
  <c r="J12" i="13" s="1"/>
  <c r="H11" i="13"/>
  <c r="I11" i="13" s="1"/>
  <c r="H10" i="13"/>
  <c r="H9" i="13"/>
  <c r="I9" i="13" s="1"/>
  <c r="H25" i="13" l="1"/>
  <c r="C8" i="12" s="1"/>
  <c r="J9" i="13"/>
  <c r="J11" i="13"/>
  <c r="J35" i="13"/>
  <c r="H14" i="13"/>
  <c r="C7" i="12" s="1"/>
  <c r="C13" i="17" s="1"/>
  <c r="C23" i="17" s="1"/>
  <c r="J13" i="13"/>
  <c r="J21" i="13"/>
  <c r="I23" i="13"/>
  <c r="J23" i="13" s="1"/>
  <c r="I31" i="13"/>
  <c r="I36" i="13" s="1"/>
  <c r="D9" i="12" s="1"/>
  <c r="J45" i="13"/>
  <c r="J42" i="13"/>
  <c r="I47" i="13"/>
  <c r="D10" i="12" s="1"/>
  <c r="J24" i="13"/>
  <c r="J34" i="13"/>
  <c r="H36" i="13"/>
  <c r="C9" i="12" s="1"/>
  <c r="J44" i="13"/>
  <c r="I10" i="13"/>
  <c r="I14" i="13" s="1"/>
  <c r="D7" i="12" s="1"/>
  <c r="H47" i="13"/>
  <c r="C10" i="12" s="1"/>
  <c r="C12" i="12" l="1"/>
  <c r="I25" i="13"/>
  <c r="D8" i="12" s="1"/>
  <c r="D12" i="12" s="1"/>
  <c r="J47" i="13"/>
  <c r="E10" i="12" s="1"/>
  <c r="J10" i="13"/>
  <c r="J14" i="13" s="1"/>
  <c r="E7" i="12" s="1"/>
  <c r="J31" i="13"/>
  <c r="J36" i="13" s="1"/>
  <c r="E9" i="12" s="1"/>
  <c r="J20" i="13"/>
  <c r="J25" i="13" s="1"/>
  <c r="E8" i="12" s="1"/>
  <c r="E12" i="12" l="1"/>
  <c r="B10" i="3"/>
  <c r="B11" i="3"/>
  <c r="B12" i="3"/>
  <c r="B13" i="3"/>
  <c r="B9" i="3"/>
  <c r="B3" i="3"/>
  <c r="B4" i="3"/>
  <c r="B5" i="3"/>
  <c r="B2" i="3"/>
  <c r="G22" i="12" l="1"/>
  <c r="C32" i="12"/>
  <c r="D22" i="12"/>
  <c r="E22" i="12"/>
  <c r="H22" i="12"/>
  <c r="C22" i="12"/>
  <c r="C30" i="12" s="1"/>
  <c r="C34" i="12" l="1"/>
  <c r="C35" i="12" s="1"/>
</calcChain>
</file>

<file path=xl/sharedStrings.xml><?xml version="1.0" encoding="utf-8"?>
<sst xmlns="http://schemas.openxmlformats.org/spreadsheetml/2006/main" count="614" uniqueCount="281">
  <si>
    <t>ΣΥΝΟΛΟ</t>
  </si>
  <si>
    <t xml:space="preserve">Παρατηρήσεις </t>
  </si>
  <si>
    <t>ΚΑΤΗΓΟΡΙΑ ΔΑΠΑΝΗΣ</t>
  </si>
  <si>
    <t>ΚΑΤΗΓΟΡΙΑ ΠΡΑΞΕΩΝ 4.2.1.2</t>
  </si>
  <si>
    <t>1. Κατασκευή ψυκτικών χώρων και χώρων αποθήκευσης</t>
  </si>
  <si>
    <t>2. Δαπάνες για εξοπλισμό ψύξης και κατάψυξης</t>
  </si>
  <si>
    <t>3. Έργα επεξεργασίας και διάθεσης αποβλήτων</t>
  </si>
  <si>
    <t>4. Δαπάνες για επεξεργασία υπολειμμάτων και απορριπτόμενων ειδών αλιείας</t>
  </si>
  <si>
    <t>5. Εργαστηριακός εξοπλισμός</t>
  </si>
  <si>
    <t>6. Δαπάνες για την προμήθεια εξοπλισμού μηχανοργάνωσης, λογισμικού καθώς και λογισμικού αναβάθμισης</t>
  </si>
  <si>
    <t>7. Δαπάνες για την ανάπτυξη χώρων άμεσης εμπορίας</t>
  </si>
  <si>
    <t>8. Δαπάνες για την εγκατάσταση και εφαρμογή Συστημάτων Διασφάλισης Ποιότητας</t>
  </si>
  <si>
    <t>9. Εξοπλισμός για τη μεταποίηση, συσκευασία και συντήρηση των παραγόμενων αλιευμάτων</t>
  </si>
  <si>
    <t>10. Μεταφορικά μέσα (χερσαία)</t>
  </si>
  <si>
    <t>11. Λοιποί εξοπλισμοί και μηχανήματα</t>
  </si>
  <si>
    <t>12. Τεχνικά έξοδα και Απρόβλεπτα (10%)</t>
  </si>
  <si>
    <t>ΚΑΤΗΓΟΡΙΑ ΠΡΑΞΕΩΝ 4.2.1.4</t>
  </si>
  <si>
    <t>ΕΠΙΧΕΙΡΗΣΙΑΚΟ ΠΡΟΓΡΑΜΜΑ:</t>
  </si>
  <si>
    <t>ΕΠ ΑΛΙΕΙΑΣ &amp; ΘΑΛΑΣΣΑΣ 2014 - 2020</t>
  </si>
  <si>
    <t>ΠΡΟΤΕΡΑΙΟΤΗΤΑ:</t>
  </si>
  <si>
    <t xml:space="preserve">4. ΑΥΞΗΣΗ ΤΗΣ ΑΠΑΣΧΟΛΗΣΗΣ ΚΑΙ ΤΗΣ ΕΔΑΦΙΚΗΣ ΣΥΝΟΧΗΣ </t>
  </si>
  <si>
    <t>ΜΕΤΡΟ:</t>
  </si>
  <si>
    <t>8.3.3. Άρθρο 63. Εφαρμογή στρατηγικών τοπικής ανάπτυξης (για παρεμβάσεις ιδιωτικού χαρακτήρα)</t>
  </si>
  <si>
    <t xml:space="preserve">ΚΩΔΙΚΟΣ ΠΡΟΣΚΛΗΣΗΣ: </t>
  </si>
  <si>
    <t>ΕΥΡΩΠΑΪΚΗ ΕΝΩΣΗ</t>
  </si>
  <si>
    <t xml:space="preserve">Ευρωπαϊκό Ταμείο </t>
  </si>
  <si>
    <t>Θάλασσας και Αλιείας</t>
  </si>
  <si>
    <t>ΚΩΔΙΚΟΣ ΠΣΚΕ:</t>
  </si>
  <si>
    <t>ΥΠΟΔΕΙΓΜΑ VI_A - ΑΝΑΛΥΤΙΚΟΣ ΠΡΟΫΠΟΛΟΓΙΣΜΟΣ Μη Κ.Ε.</t>
  </si>
  <si>
    <t>α/α</t>
  </si>
  <si>
    <t>ΦΠΑ</t>
  </si>
  <si>
    <t>ΣΤΟΙΧΕΙΑ ΠΑΡΑΣΤΑΤΙΚΟΥ</t>
  </si>
  <si>
    <t>ΣΤΟΙΧΕΙΑ ΕΞΟΦΛΗΣΗΣ</t>
  </si>
  <si>
    <t>Αρ. παραστατικού</t>
  </si>
  <si>
    <t>Ημ/νια έκδοσης</t>
  </si>
  <si>
    <t>Εκδότης</t>
  </si>
  <si>
    <t>Σύνολο</t>
  </si>
  <si>
    <t>Τρόπος εξόφλησης</t>
  </si>
  <si>
    <t>Ημερομηνία εξόφλησης</t>
  </si>
  <si>
    <t>Αριθ. παραστατικού εξόφλησης</t>
  </si>
  <si>
    <t>Γενικό άθροισμα</t>
  </si>
  <si>
    <t>(*) Το σύνολο των Αναδρομικών Δαπανών δεν μπορεί να είναι μεγαλύτερο από το 50%   του αιτούμενου κόστους του έργου</t>
  </si>
  <si>
    <t>Οι στήλες συμπληρώνονται αυτόματα</t>
  </si>
  <si>
    <t>ΤΙΤΛΟΣ ΠΡΟΤΑΣΗΣ :</t>
  </si>
  <si>
    <t>ΚΑΤΗΓΟΡΙΑ ΠΡΑΞΕΩΝ 4.2.1.1</t>
  </si>
  <si>
    <t>Α.1</t>
  </si>
  <si>
    <t>Α.2</t>
  </si>
  <si>
    <t>Α.3</t>
  </si>
  <si>
    <t>Α.4</t>
  </si>
  <si>
    <t>Β.1</t>
  </si>
  <si>
    <t>Β.2</t>
  </si>
  <si>
    <t>Β.3</t>
  </si>
  <si>
    <t>Β.4</t>
  </si>
  <si>
    <t>Β.5</t>
  </si>
  <si>
    <t>1</t>
  </si>
  <si>
    <t>2</t>
  </si>
  <si>
    <t>3</t>
  </si>
  <si>
    <t>4</t>
  </si>
  <si>
    <t>5</t>
  </si>
  <si>
    <t>6</t>
  </si>
  <si>
    <t>7</t>
  </si>
  <si>
    <t>8</t>
  </si>
  <si>
    <t>Εξυπηρέτηση κριτηρίων ΕΠΙΛΟΓΗΣ (ΑΕΙΦΟΡΟΣ ΑΝΑΠΤΥΞΗ)</t>
  </si>
  <si>
    <t>ΑΕΙΦΟΡΟΣ ΑΝΑΠΤΥΞΗ</t>
  </si>
  <si>
    <t>1. μείωση του περιβαλλοντικού αποτυπώματος άνθρακα</t>
  </si>
  <si>
    <t>2. μείωση των εκπομπών ρύπων με χρήση αντιρρυπαντικής τεχνολογίας, αντιρρυπαντικών πρώτων υλών και καυσίμων</t>
  </si>
  <si>
    <t>3. γαλάζια ανάπτυξη (γαλάζια καινοτομία, μπλε βιοτεχνολογία κ.α.), σύμφωνα με τις κατευθύνσεις της ΕΕ ή τις περιφερειακές και εθνικές πολιτικές</t>
  </si>
  <si>
    <t>4. διαχείριση αποβλήτων</t>
  </si>
  <si>
    <t xml:space="preserve">5. χρήση ανανεώσιμων πηγών ενέργειας, </t>
  </si>
  <si>
    <t xml:space="preserve">6. χρήση πρακτικών εξοικονόμησης ενέργειας, ύδατος κλπ, </t>
  </si>
  <si>
    <t>7. εφαρμογή συστημάτων περιβαλλοντικής διαχείρισης (πχ ISO 14000, EMAS)</t>
  </si>
  <si>
    <t>Α/Α</t>
  </si>
  <si>
    <t>ΚΟΣΤΟΣ ΕΡΓΟΥ €</t>
  </si>
  <si>
    <t>ΑΝΑΔΡΟΜΙΚΕΣ ΔΑΠΑΝΕΣ €(*)</t>
  </si>
  <si>
    <t>ΚΑΘΑΡΗ ΑΞΙΑ</t>
  </si>
  <si>
    <t>ΑΙΤΟΥΜΕΝΟΣ ΠΡΟΫΠΟΛΟΓΙΣΜΟΣ (στήλη 3 ή 5 ανάλογα με την επιλεξιμότητα του ΦΠΑ)</t>
  </si>
  <si>
    <t>ΠΡΟΣΦΟΡΕΣ</t>
  </si>
  <si>
    <t>Εξυπηρέτηση κριτηρίων ΕΠΙΛΟΓΗΣ (ΝΕΕΣ ΤΕΧΝΟΛΟΓΙΕΣ) ΝΑΙ Ή ΚΕΝΟ</t>
  </si>
  <si>
    <t>ΤΙΜΗ ΜΟΝΑΔΑΣ</t>
  </si>
  <si>
    <t>ΣΥΝΟΛΙΚΟ ΚΟΣΤΟΣ</t>
  </si>
  <si>
    <t>ΠΕΡΙΓΡΑΦΗ</t>
  </si>
  <si>
    <t>Μ.Μ</t>
  </si>
  <si>
    <t>ΠΟΣΟΤΗΤΑ</t>
  </si>
  <si>
    <r>
      <t xml:space="preserve">Σημείωση : </t>
    </r>
    <r>
      <rPr>
        <sz val="9"/>
        <color theme="1"/>
        <rFont val="Calibri"/>
        <family val="2"/>
        <charset val="161"/>
      </rPr>
      <t xml:space="preserve"> μέχρι το 10% του συνολικού κόστους της πράξης. </t>
    </r>
  </si>
  <si>
    <t>Β.6</t>
  </si>
  <si>
    <t>Α.5</t>
  </si>
  <si>
    <t>Α.5.1 Μελέτη</t>
  </si>
  <si>
    <t>Α.5.2. Επίβλεψη</t>
  </si>
  <si>
    <t>Α.5.3. Σύνταξη φακέλου υποψηφιότητας</t>
  </si>
  <si>
    <t>Α.5.4. Παρακολούθηση επενδυτικού σχεδίου</t>
  </si>
  <si>
    <t>Α.5.5. Απρόβλεπτες δαπάνες</t>
  </si>
  <si>
    <t>Β.7.1 Μελέτη</t>
  </si>
  <si>
    <t>Β.7.2. Επίβλεψη</t>
  </si>
  <si>
    <t>Β.7.3. Σύνταξη φακέλου υποψηφιότητας</t>
  </si>
  <si>
    <t>Β.7.4. Παρακολούθηση επενδυτικού σχεδίου</t>
  </si>
  <si>
    <t>Β.7.5. Απρόβλεπτες δαπάνες</t>
  </si>
  <si>
    <t>Β.7</t>
  </si>
  <si>
    <t>Β4. Δαπάνες για την μείωση της κατανάλωσης ηλεκτρικής ή θερμικής ενέργειας</t>
  </si>
  <si>
    <t>ΣΥΝΟΛΙΚΟ ΚΟΣΤΟΣ ΠΡΑΞΗΣ  4.2.1.2</t>
  </si>
  <si>
    <t>ΣΥΝΟΛΙΚΟ ΚΟΣΤΟΣ ΠΡΑΞΗΣ 4.2.1.2</t>
  </si>
  <si>
    <t xml:space="preserve">Α2. Δαπάνες για τη βελτίωση της υγείας των αλιέων επί του σκάφους </t>
  </si>
  <si>
    <t>Α1. Δαπάνες για την βελτίωση της ασφάλειας των αλιέων επί του σκάφους</t>
  </si>
  <si>
    <t xml:space="preserve">Α3. Δαπάνες για τη βελτίωση της υγιεινής των αλιέων επί του σκάφους </t>
  </si>
  <si>
    <t xml:space="preserve">Α4. Δαπάνες για τη βελτίωση των εργασιακών συνθηκών επί του σκάφους </t>
  </si>
  <si>
    <t xml:space="preserve">Β1. Δαπάνες για τη βελτίωση της υδροδυναμικής του σκάφους. </t>
  </si>
  <si>
    <t>Β2.  Δαπάνες για τη βελτίωση του συστήματος πρόωσης του σκάφους.</t>
  </si>
  <si>
    <t xml:space="preserve">Β3. Δαπάνες επί αλιευτικών εργαλείων και αλιευτικού εξοπλισμού. </t>
  </si>
  <si>
    <t>Β.5.2. Συστήματα ενεργειακής απόδοσης</t>
  </si>
  <si>
    <t>Β.5.1. Έλεγχοι συστημάτων ενεργειακής απόδοσης</t>
  </si>
  <si>
    <t>Α.1.1. Σωσίβιες λέμβοι</t>
  </si>
  <si>
    <t>Α.1.2. Υδροστατικοί μηχανισμοί ελευθέρωσης για σωσίβιες λέμβους</t>
  </si>
  <si>
    <t>Α.1.3. Ατομικοί ραδιοσημαντήρες εντοπισμού, όπως οι συσκευές θεσιδεικτικού ραδιοφάρου έκτακτης ανάγκης (EPIRB), οι οποίες μπορούν να ενσωματωθούν σε σωσίβια γιλέκα και σε ενδύματα εργασίας των αλιέων</t>
  </si>
  <si>
    <t>Α.1.4. Ατομικές συσκευές επίπλευσης (PFD), ιδιαίτερα στολές επιβίωσης σε περίπτωση πτώσης σε νερό, κυκλικά σωσίβια και γιλέκα</t>
  </si>
  <si>
    <t>Α.1.5. Φωτοβολίδες</t>
  </si>
  <si>
    <t>Α.1.6. Συσκευές ρίψης σχοινιού</t>
  </si>
  <si>
    <t>Α.1.7. Συστήματα ανάκτησης μετά από πτώση ανθρώπου στη θάλασσα</t>
  </si>
  <si>
    <t>Α.1.8. Συσκευές πυρόσβεσης, όπως πυροσβεστήρες, πυρίμαχες κουβέρτες, ανιχνευτές καπνού  και φωτιάς, αναπνευστικές συσκευές</t>
  </si>
  <si>
    <t>Α.1.9. Θύρες πυρασφάλειας</t>
  </si>
  <si>
    <t>Α.1.10. Βαλβίδες διακοπής στη δεξαμενή καυσίμου</t>
  </si>
  <si>
    <t>Α.1.11. Ανιχνευτές αερίου και συστήματα συναγερμού αερίου</t>
  </si>
  <si>
    <t>Α.1.12. Αντλίες υδροσυλλεκτών και συστήματα συναγερμού</t>
  </si>
  <si>
    <t>Α.1.13. Εξοπλισμός ραδιοεπικοινωνίας και δορυφορικής επικοινωνίας</t>
  </si>
  <si>
    <t>Α.1.14. Στεγανές καταπακτές και θύρες</t>
  </si>
  <si>
    <t>Α.1.15. Προστατευτικά μηχανημάτων όπως βαρούλκα ή τύμπανα περιέλιξης των διχτυών</t>
  </si>
  <si>
    <t>Α.1.16. Διάδρομοι και κλίμακες αποεπιβίβασης</t>
  </si>
  <si>
    <t>Α.1.17. Φωτισμός αναζήτησης, καταστρώματος ή κινδύνου</t>
  </si>
  <si>
    <t>Α.1.18. Μηχανισμοί απασφάλισης για περιπτώσεις όπου τα αλιευτικά εργαλεία συναντήσουν υποβρύχια εμπόδια</t>
  </si>
  <si>
    <t>Α.1.19. Κάμερες ασφαλείας και συσκευές οπτικής απεικόνισης</t>
  </si>
  <si>
    <t>Α.1.20. Εξοπλισμός και στοιχεία που είναι απαραίτητα για τη βελτίωση της ασφάλειας του καταστρώματος</t>
  </si>
  <si>
    <t>Α.2.1. Αγορά και εγκατάσταση κιβωτίων πρώτων βοηθειών</t>
  </si>
  <si>
    <t>Α.2.2. Αγορά φαρμάκων και συσκευών έκτακτης ανάγκης επί του σκάφους</t>
  </si>
  <si>
    <t>Α.2.3. Παροχή υπηρεσιών τηλεϊατρικής, συμπεριλαμβανομένων των ηλεκτρονικών τεχνολογιών, του εξοπλισμού και των ιατρικών απεικονίσεων για παροχή εξ αποστάσεως συμβουλών από τα σκάφη</t>
  </si>
  <si>
    <t>Α.2.4. Παροχή οδηγών και εγχειριδίων για τη βελτίωση της υγείας επί του σκάφους</t>
  </si>
  <si>
    <t>Α.2.5.  Εκστρατείες ενημέρωσης για τη βελτίωση της υγείας επί του σκάφους</t>
  </si>
  <si>
    <t>Α.3.1 Υγειονομικές εγκαταστάσεις, όπως τουαλέτες και εγκαταστάσεις πλύσης</t>
  </si>
  <si>
    <t>Α.3.2. Μαγειρεία και εξοπλισμός για την αποθήκευση τροφίμων</t>
  </si>
  <si>
    <t>Α.3.3. Συσκευές καθαρισμού του νερού για παροχή πόσιμου νερού</t>
  </si>
  <si>
    <t>Α.3.4. Εξοπλισμός καθαρισμού για την τήρηση των συνθηκών υγιεινής επί του σκάφους</t>
  </si>
  <si>
    <t>Α.3.5. Οδηγοί και εγχειρίδια για τη βελτίωση της υγιεινής επί του σκάφους, συμπεριλαμβανομένων των εργαλείων λογισμικού</t>
  </si>
  <si>
    <t>Α.4.1. Κιγκλιδώματα επί του καταστρώματος</t>
  </si>
  <si>
    <t>Α.4.2. Υπόστεγα επί του καταστρώματος και εκσυγχρονισμός των θαλάμων επιβατών με σκοπό την παροχή προστασίας από δυσμενείς καιρικές συνθήκες</t>
  </si>
  <si>
    <t>Α.4.3. Στοιχεία σχετικά με τη βελτίωση της ασφάλειας του θαλάμου επιβατών και με την παροχή κοινόχρηστων χώρων για το πλήρωμα</t>
  </si>
  <si>
    <t>Α.4.4.Εξοπλισμός για τη μείωση της σκληρής χειροκίνητης ανύψωσης, με εξαίρεση τα μηχανήματα που συνδέονται άμεσα με τις αλιευτικές δραστηριότητες, όπως τα βαρούλκα</t>
  </si>
  <si>
    <t>Α.4.5. Αντιολισθητική βαφή και ποδοτάπητες από καουτσούκ</t>
  </si>
  <si>
    <t>Α.4.6. Μονωτικός εξοπλισμός κατά του θορύβου, της θέρμανσης ή της ψύξης και εξοπλισμός για τη βελτίωση του εξαερισμού</t>
  </si>
  <si>
    <t>Α.4.7. Ενδύματα εργασίας και προστατευτικός εξοπλισμός, όπως αδιάβροχες μπότες ασφαλείας, εξοπλισμός οφθαλμικής και αναπνευστικής προστασίας, προστατευτικά γάντια και κράνη ή εξοπλισμός για την προστασία από τις πτώσεις</t>
  </si>
  <si>
    <t>Α.4.8. Σήματα έκτακτης ανάγκης και σήματα ασφάλειας</t>
  </si>
  <si>
    <t>Α.4.9. Ανάλυση και εκτιμήσεις κινδύνου για τον εντοπισμό των κινδύνων για τους αλιείς τόσο στο λιμάνι όσο και κατά την πλοήγηση προκειμένου να ληφθούν μέτρα για την πρόληψη ή τη μείωση των κινδύνων</t>
  </si>
  <si>
    <t>Α.4.10. Οδηγοί και εγχειρίδια για τη βελτίωση των συνθηκών εργασίας επί του σκάφους</t>
  </si>
  <si>
    <t>Β.1.1. Μηχανισμοί σταθερότητας, όπως σταθμίδες υδροσυλλέκτη και βολβοειδείς πλώρες, που συμβάλλουν στη βελτίωση της συμπεριφοράς του σκάφους σε κυματισμούς και της σταθερότητάς του</t>
  </si>
  <si>
    <t>Β.1.2. Δαπάνες που σχετίζονται με τη χρήση μη τοξικών απορρυπαντικών όπως η επικάλυψη χαλκού, ώστε να μειώνεται η τριβή</t>
  </si>
  <si>
    <t>Β.1.3. Δαπάνες που σχετίζονται με τον μηχανισμό κίνησης πηδαλίου, όπως τα συστήματα ελέγχου του μηχανισμού κίνησης και τα πολλαπλά πηδάλια για τη μείωση της δραστηριότητας του πηδαλίου ανάλογα με τις καιρικές συνθήκες και τις συνθήκες της θάλασσας</t>
  </si>
  <si>
    <t>Β.1.4. Δαπάνες για τη δοκιμή στις δεξαμενές για τη διαμόρφωση βάσης με στόχο τη βελτίωση της υδροδυναμικής</t>
  </si>
  <si>
    <t>Β.2.1. Ενεργειακά αποδοτικές προπέλες συμπεριλαμβανομένων των κινητήριων αξόνων</t>
  </si>
  <si>
    <t>Β.2.2. Καταλύτες</t>
  </si>
  <si>
    <t>Β.2.3. Ενεργειακά αποδοτικές γεννήτριες όπως οι γεννήτριες που χρησιμοποιούν υδρογόνο ή φυσικό αέριο</t>
  </si>
  <si>
    <t>Β.2.4. Στοιχεία πρόωσης με πηγές ανανεώσιμης ενέργειας, όπως ιστία, αετοί, ανεμόμυλοι, ανεμογεννήτριες ή φωτοβολταϊκά</t>
  </si>
  <si>
    <t>Β.2.5. Πρωραία συστήματα πρόωσης</t>
  </si>
  <si>
    <t>Β.2.6. Μετατροπή κινητήρων ώστε να λειτουργούν με βιοκαύσιμα</t>
  </si>
  <si>
    <t>Β.2.7. Δείκτες οικονομίας καυσίμων, συστήματα διαχείρισης καυσίμων και συστήματα παρακολούθησης</t>
  </si>
  <si>
    <t>Β.2.8. Επενδύσεις σε εξοπλισμό και ακροφύσια που βελτιώνουν το σύστημα πρόωσης</t>
  </si>
  <si>
    <t>Β.3.1. Δαπάνες για αλλαγή από συρόμενα εργαλεία σε εναλλακτικά εργαλεία</t>
  </si>
  <si>
    <t>Β.3.2. Δαπάνες για τροποποιήσεις σε συρόμενα εργαλεία</t>
  </si>
  <si>
    <t>Β.3.3. Δαπάνες για εξοπλισμό παρακολούθησης συρόμενων εργαλείων</t>
  </si>
  <si>
    <t>Β.4.1. Δαπάνες για τη βελτίωση των συστημάτων ψύξης, κατάψυξης ή μόνωσης για σκάφη κάτω των 18 m</t>
  </si>
  <si>
    <t>Β.4.2. Δαπάνες για την ενθάρρυνση της ανακύκλωσης της θερμότητας εντός του σκάφους στην οποία περιλαμβάνεται η ανάκτηση και επαναχρησιμοποίηση της θερμότητας σε άλλες βοηθητικές εργασίες εντός του σκάφους</t>
  </si>
  <si>
    <t>Β.6.1. Μελέτες για τη διερεύνηση  της συμβολής των εναλλακτικών συστημάτων πρόωσης και του σχεδιασμού του κύτους στην ενεργειακή απόδοση των αλιευτικών σκαφών</t>
  </si>
  <si>
    <t xml:space="preserve">Α5. Τεχνικά έξοδα και απρόβλεπτες δαπάνες </t>
  </si>
  <si>
    <t xml:space="preserve">Β6. Δαπάνες για μελέτες για τη διερεύνηση για τη διερεύνηση της συμβολής των εναλλακτικών συστημάτων πρόωσης και του σχεδιασμού του κύτους στην ενεργειακή απόδοση των αλιευτικών σκαφών. </t>
  </si>
  <si>
    <t xml:space="preserve">Β7. Τεχνικά έξοδα και απρόβλεπτες δαπάνες </t>
  </si>
  <si>
    <t>Α1.</t>
  </si>
  <si>
    <t>Α2.</t>
  </si>
  <si>
    <t>Α3.</t>
  </si>
  <si>
    <t xml:space="preserve">Δαπάνες για τη βελτίωση των εργασιακών συνθηκών επί του σκάφους </t>
  </si>
  <si>
    <t xml:space="preserve">Α4. </t>
  </si>
  <si>
    <t>Α5.</t>
  </si>
  <si>
    <t>Τεχνικά έξοδα και απρόβλεπτες δαπάνες (έως 10%)</t>
  </si>
  <si>
    <t>Δαπάνες για την βελτίωση της ασφάλειας των αλιέων επί του σκάφους</t>
  </si>
  <si>
    <t xml:space="preserve">Δαπάνες για τη βελτίωση της υγείας των αλιέων επί του σκάφους </t>
  </si>
  <si>
    <t xml:space="preserve">Δαπάνες για τη βελτίωση της υγιεινής των αλιέων επί του σκάφους </t>
  </si>
  <si>
    <t>Β2.</t>
  </si>
  <si>
    <t>Β1.</t>
  </si>
  <si>
    <t xml:space="preserve">Δαπάνες για τη βελτίωση της υδροδυναμικής του σκάφους. </t>
  </si>
  <si>
    <t>Δαπάνες για τη βελτίωση του συστήματος πρόωσης του σκάφους.</t>
  </si>
  <si>
    <t xml:space="preserve">Δαπάνες επί αλιευτικών εργαλείων και αλιευτικού εξοπλισμού. </t>
  </si>
  <si>
    <t>Δαπάνες για την μείωση της κατανάλωσης ηλεκτρικής ή θερμικής ενέργειας</t>
  </si>
  <si>
    <r>
      <t>Δαπάνες για μελέτες για τη διερεύνηση για τη διερεύνηση της συμβολής των εναλλακτικών συστημάτων πρόωσης και του σχεδιασμού του κύτους στην ενεργειακή απόδοση των αλιευτικών σκαφών.</t>
    </r>
    <r>
      <rPr>
        <sz val="11"/>
        <color theme="0"/>
        <rFont val="Calibri"/>
        <family val="2"/>
        <charset val="161"/>
        <scheme val="minor"/>
      </rPr>
      <t xml:space="preserve"> </t>
    </r>
  </si>
  <si>
    <t>Β3.</t>
  </si>
  <si>
    <t>Β4.</t>
  </si>
  <si>
    <t>Β5.</t>
  </si>
  <si>
    <t>Β6.</t>
  </si>
  <si>
    <t>Β7.</t>
  </si>
  <si>
    <t>ΠΙΝΑΚΑΣ ΠΑΡΑΣΤΑΤΙΚΩΝ ΑΙΤΟΥΜΕΝΩΝ ΑΝΑΔΡΟΜΙΚΩΝ ΔΑΠΑΝΩΝ</t>
  </si>
  <si>
    <t>Είδος παραστατικού</t>
  </si>
  <si>
    <t>Περιγραφή τιμολογίου</t>
  </si>
  <si>
    <t>Καθαρή Αξία (**)</t>
  </si>
  <si>
    <t>Ποσό ΦΠΑ (*) (**)</t>
  </si>
  <si>
    <t>Σύνολο (**)</t>
  </si>
  <si>
    <t>Ποσό εξόφλησης (***)</t>
  </si>
  <si>
    <t>Καθαρή Αξία (****)</t>
  </si>
  <si>
    <t>Ποσό ΦΠΑ (*)</t>
  </si>
  <si>
    <t>Τραπεζική κατάθεση</t>
  </si>
  <si>
    <t>Τιμολόγιο πώλησης αγαθών</t>
  </si>
  <si>
    <t>Μετρητά έως 500€</t>
  </si>
  <si>
    <t>-</t>
  </si>
  <si>
    <t>Τιμολόγιο παροχής υπηρεσιών</t>
  </si>
  <si>
    <t>Έμβασμα</t>
  </si>
  <si>
    <t>(****) Η Αιτούμενη καθαρή αξία μπορεί να είναι διαφορετική  σε σχεση με την αξία τιμολογίου</t>
  </si>
  <si>
    <t xml:space="preserve">Α.1. Δαπάνες για την βελτίωση της ασφάλειας των αλιέων επί του σκάφους </t>
  </si>
  <si>
    <t>Α.2. Δαπάνες για τη βελτίωση της υγείας των αλιέων επί του σκάφους</t>
  </si>
  <si>
    <t xml:space="preserve">Α.3. Δαπάνες για τη βελτίωση της υγιεινής των αλιέων επί του σκάφους </t>
  </si>
  <si>
    <t>Α.4. Δαπάνες για τη βελτίωση των εργασιακών συνθηκών επί του σκάφους</t>
  </si>
  <si>
    <t>Α.5. Τεχνικά έξοδα και Απρόβλεπτες δαπάνες (έως 10%)</t>
  </si>
  <si>
    <t xml:space="preserve">Β.1. Δαπάνες για τη βελτίωση της υδροδυναμικής του σκάφους. </t>
  </si>
  <si>
    <t>Β.2. Δαπάνες για τη βελτίωση του συστήματος πρόωσης του σκάφους.</t>
  </si>
  <si>
    <t xml:space="preserve">Β.3. Δαπάνες επί αλιευτικών εργαλείων και αλιευτικού εξοπλισμού. </t>
  </si>
  <si>
    <t>Β.4. Δαπάνες για την μείωση της κατανάλωσης ηλεκτρικής ή θερμικής ενέργειας</t>
  </si>
  <si>
    <t xml:space="preserve">Β.6. Δαπάνες για μελέτες για τη διερεύνηση για τη διερεύνηση της συμβολής των εναλλακτικών συστημάτων πρόωσης και του σχεδιασμού του κύτους στην ενεργειακή απόδοση των αλιευτικών σκαφών. </t>
  </si>
  <si>
    <t>Β.7. Τεχνικά έξοδα και απρόβλεπτες δαπάνες (έως 10%)</t>
  </si>
  <si>
    <t>Κατηγορία Πράξης</t>
  </si>
  <si>
    <t>Κατηγορία Πράξης 4.2.1.1</t>
  </si>
  <si>
    <t>Κατηγορία Πράξης 4.2.1.2</t>
  </si>
  <si>
    <t>A4.2.1.1</t>
  </si>
  <si>
    <t>B4.2.1.2</t>
  </si>
  <si>
    <t>Β.4.2.1.2</t>
  </si>
  <si>
    <t>ΑΝΑΔΡΟΜΙΚΕΣ ΔΑΠΑΝΕΣ (μετά την 23/03/2018)</t>
  </si>
  <si>
    <t>Α.4.2.1.1</t>
  </si>
  <si>
    <t>ΚΑΘΑΡΗ ΑΞΙΑ (*)</t>
  </si>
  <si>
    <t>ΦΠΑ (*)</t>
  </si>
  <si>
    <t>ΣΥΝΟΛΙΚΟ ΚΟΣΤΟΣ (*)</t>
  </si>
  <si>
    <t>ΑΙΤΟΥΜΕΝΕΣ ΑΝΑΔΡΟΜΙΚΕΣ ΔΑΠΑΝΕΣ (στήλη 6 ή 8 ανάλογα με την επιλεξιμότητα του ΦΠΑ)</t>
  </si>
  <si>
    <t>ΠΟΣΟΣΤΟ ΑΝΑΔΡΟΜΙΚΩΝ</t>
  </si>
  <si>
    <t>Κατηγορία Δαπάνης</t>
  </si>
  <si>
    <t>(*) Στις στήλες 12, 13 &amp; 14 συμπληρώνεται η αναδρομική καθαρή αξία, το ΦΠΑ και το συνολικό κόστος της δαπάνης όπως αυτή προκύπτει από τις στήλες 19, 21 &amp; 22  σύμφωνα με τον "Πίνακας αναδρομικών δαπανων "</t>
  </si>
  <si>
    <t>Είδη πρώτων βοηθειών</t>
  </si>
  <si>
    <t>Ψυγείο</t>
  </si>
  <si>
    <t>Υποβολή Φακέλου υποψηφιότητας</t>
  </si>
  <si>
    <t>αποκ</t>
  </si>
  <si>
    <t>φαρμακευτικά προϊόντα</t>
  </si>
  <si>
    <t>τεμ</t>
  </si>
  <si>
    <t>Υποστήριξη υλοποίησης Επενδυτικού σχεδίου</t>
  </si>
  <si>
    <t>Αλευτικά εργαλεία</t>
  </si>
  <si>
    <t xml:space="preserve">Αντικατάσταση αλλιευτικών εργαλείων </t>
  </si>
  <si>
    <t>Απρόβλεπτες δαπάνες</t>
  </si>
  <si>
    <t>Απρόβλεπτα</t>
  </si>
  <si>
    <t>(*****) Η στήλη 5 ταυτίζεται με την στήλη 3 του "Αναλυτικού πίνακα προϋπολογισμού"</t>
  </si>
  <si>
    <t>(*)      συμπληρώνεται ο ΦΠΑ είτε είναι επιλέξιμη δαπάνη του έργου είτε όχι</t>
  </si>
  <si>
    <t xml:space="preserve">ΦΠΑ% (*)  </t>
  </si>
  <si>
    <t>(**) Στις στήλες 11,12,13 &amp; 14 συμπληρώνεται την συνολική αξία  του  παραστατικού  για την συγκεκριμένη εργασία - δαπάνη</t>
  </si>
  <si>
    <t>(***) Το ποσό της εξόφλησης θα πρέπει ισούται με την συνολική αξία του παραστατικού για το σύνολο των εργασιών - δαπανών  που περιλαμβάνει σε διαφορετική περίπτωση θεωρείται ανεξόφλητο και μη επιλέξιμο το σύνολο του τιμολογίου</t>
  </si>
  <si>
    <t>Περιγραφή (*****)</t>
  </si>
  <si>
    <t>xxxx</t>
  </si>
  <si>
    <t>xxxxx</t>
  </si>
  <si>
    <t>ΕΙΔΟΣ ΔΑΠΑΝΗΣ</t>
  </si>
  <si>
    <t>Είδος Δαπάνης</t>
  </si>
  <si>
    <t>Υποσύνολο ανά εργασία (Κατηγορία δαπάνης)</t>
  </si>
  <si>
    <t>Β5. Δαπάνες για ελέγχους και  συστήματα ενεργειακής απόδοσης.</t>
  </si>
  <si>
    <t>Β.5. Δαπάνες για ελέγχους και συστήματα ενεργειακής απόδοσης.</t>
  </si>
  <si>
    <t>Δαπάνες για ελέγχους και συστήματα ενεργειακής απόδοσης.</t>
  </si>
  <si>
    <t>63 CLLD.2</t>
  </si>
  <si>
    <t>Συνολική Αιτούμενη Αναδρομική Δαπάνη</t>
  </si>
  <si>
    <t>Πάγια στοιχεία - Ακίνητα - Εδαφικές εκτάσεις</t>
  </si>
  <si>
    <t>Πάγια στοιχεία - Ακίνητα - κτιριακές εγκαταστάσεις</t>
  </si>
  <si>
    <t>Πάγια στοιχεία - Ακίνητα - Λοιπές δαπάνες ακινήτων</t>
  </si>
  <si>
    <t>Πάγια στοιχεία - Εξοπλισμός - Αγορά εξοπλισμού</t>
  </si>
  <si>
    <t>Πάγια στοιχεία - Εξοπλισμός - Ανταλλακτικά ως πάγιος εξοπλισμός</t>
  </si>
  <si>
    <t>Πάγια στοιχεία - Μεταφορικά μέσα</t>
  </si>
  <si>
    <t>Πάγια στοιχεία - Αγορά άυλων παγίων στοιχείων</t>
  </si>
  <si>
    <t>Κρατήσεις υπερ τρίτων</t>
  </si>
  <si>
    <t>Χρηματοδοτική μίσθωση</t>
  </si>
  <si>
    <t xml:space="preserve">ΓΕΝΙΚΟ ΣΥΝΟΛΟ </t>
  </si>
  <si>
    <t>ΚΑΤΗΓΟΡΙΑ ΔΑΠΑΝΩΝ</t>
  </si>
  <si>
    <t>Πάγια στοιχεία - ιδιοπαραγωγικές και αυτοπαραδόσεις</t>
  </si>
  <si>
    <t>Φόρος προστιθέμενης αξίας</t>
  </si>
  <si>
    <t>Λοιπές επιλέξιμες δαπάνες</t>
  </si>
  <si>
    <t>Είναι ο Φ.Π.Α. επιλέξιμος;</t>
  </si>
  <si>
    <t>ΟΧΙ</t>
  </si>
  <si>
    <t>ΚΑΤΗΓΟΡΙΑ ΕΠΙΛΕΞΙΜΩΝ ΔΑΠΑΝΩΝ ΣΥΜΦΩΝΑ ΜΕ ΤΗΝ ΥΠΑΣΥΔ 2018 ΚΑΙ ΤΟ ΠΣΚΕ</t>
  </si>
  <si>
    <t>Χρηματοοικονομικά έξοδα, τραπεζικά έξοδα και άλλες επιβαρύνσεις του δικαιούχου</t>
  </si>
  <si>
    <t>ΓΕΝΙΚΟ ΣΥΝΟΛΟ 4.2.1.1 ΚΑΙ 4.2.1.2 [ΣΕ ΠΕΡΙΠΤΩΣΗ ΔΥΟ ΠΡΟΤΆΣΕΩΝ] **</t>
  </si>
  <si>
    <t>(**) Τόσο το Συνολικό κόστος ανά κατηγορία πράξης όσο και το Γενικό σύνολο (σε περίπτωση υποβολής 2 προτάσεων) δεν μπορεί να ξεπερνά τις 150.000 €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</si>
</sst>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2" x14ac:knownFonts="1">
    <font>
      <sz val="11"/>
      <color theme="1"/>
      <name val="Calibri"/>
      <family val="2"/>
      <charset val="161"/>
      <scheme val="minor"/>
    </font>
    <font>
      <b/>
      <sz val="10"/>
      <color theme="1"/>
      <name val="Calibri"/>
      <family val="2"/>
      <charset val="161"/>
      <scheme val="minor"/>
    </font>
    <font>
      <sz val="10"/>
      <color theme="1"/>
      <name val="Calibri"/>
      <family val="2"/>
      <charset val="161"/>
      <scheme val="minor"/>
    </font>
    <font>
      <b/>
      <sz val="11"/>
      <color theme="1"/>
      <name val="Calibri"/>
      <family val="2"/>
      <charset val="161"/>
      <scheme val="minor"/>
    </font>
    <font>
      <sz val="8"/>
      <name val="Calibri"/>
      <family val="2"/>
      <charset val="161"/>
      <scheme val="minor"/>
    </font>
    <font>
      <b/>
      <u/>
      <sz val="11"/>
      <color theme="1"/>
      <name val="Calibri"/>
      <family val="2"/>
      <charset val="161"/>
      <scheme val="minor"/>
    </font>
    <font>
      <u/>
      <sz val="11"/>
      <color theme="1"/>
      <name val="Times New Roman"/>
      <family val="1"/>
      <charset val="161"/>
    </font>
    <font>
      <b/>
      <sz val="12"/>
      <name val="Calibri"/>
      <family val="2"/>
      <charset val="161"/>
    </font>
    <font>
      <sz val="11"/>
      <name val="Calibri"/>
      <family val="2"/>
      <charset val="161"/>
    </font>
    <font>
      <b/>
      <sz val="16"/>
      <name val="Arial Greek"/>
      <charset val="161"/>
    </font>
    <font>
      <b/>
      <sz val="10"/>
      <name val="Tahoma"/>
      <family val="2"/>
      <charset val="161"/>
    </font>
    <font>
      <sz val="11"/>
      <color theme="0"/>
      <name val="Calibri"/>
      <family val="2"/>
      <charset val="161"/>
      <scheme val="minor"/>
    </font>
    <font>
      <sz val="10"/>
      <name val="Arial"/>
      <family val="2"/>
      <charset val="161"/>
    </font>
    <font>
      <sz val="9"/>
      <name val="Calibri"/>
      <family val="2"/>
      <charset val="161"/>
      <scheme val="minor"/>
    </font>
    <font>
      <sz val="9"/>
      <color rgb="FF000000"/>
      <name val="Calibri"/>
      <family val="2"/>
      <charset val="161"/>
      <scheme val="minor"/>
    </font>
    <font>
      <b/>
      <sz val="9"/>
      <color rgb="FF00000A"/>
      <name val="Calibri"/>
      <family val="2"/>
      <charset val="161"/>
      <scheme val="minor"/>
    </font>
    <font>
      <sz val="9"/>
      <color rgb="FF00000A"/>
      <name val="Calibri"/>
      <family val="2"/>
      <charset val="161"/>
      <scheme val="minor"/>
    </font>
    <font>
      <sz val="11"/>
      <color theme="1"/>
      <name val="Calibri"/>
      <family val="2"/>
      <charset val="161"/>
      <scheme val="minor"/>
    </font>
    <font>
      <sz val="11"/>
      <color rgb="FFFFFF00"/>
      <name val="Calibri"/>
      <family val="2"/>
      <charset val="161"/>
      <scheme val="minor"/>
    </font>
    <font>
      <b/>
      <sz val="12"/>
      <color theme="1"/>
      <name val="Calibri"/>
      <family val="2"/>
      <charset val="161"/>
      <scheme val="minor"/>
    </font>
    <font>
      <sz val="9"/>
      <color theme="1"/>
      <name val="Calibri"/>
      <family val="2"/>
      <charset val="161"/>
      <scheme val="minor"/>
    </font>
    <font>
      <sz val="9"/>
      <color theme="1"/>
      <name val="Calibri"/>
      <family val="2"/>
      <charset val="161"/>
    </font>
    <font>
      <b/>
      <sz val="9"/>
      <color theme="1"/>
      <name val="Calibri"/>
      <family val="2"/>
      <charset val="161"/>
    </font>
    <font>
      <b/>
      <sz val="9"/>
      <color rgb="FFFFFFFF"/>
      <name val="Arial Narrow"/>
      <family val="2"/>
      <charset val="161"/>
    </font>
    <font>
      <sz val="9"/>
      <color theme="1"/>
      <name val="Arial Narrow"/>
      <family val="2"/>
      <charset val="161"/>
    </font>
    <font>
      <b/>
      <sz val="9"/>
      <color theme="1"/>
      <name val="Times New Roman"/>
      <family val="1"/>
      <charset val="161"/>
    </font>
    <font>
      <b/>
      <sz val="9"/>
      <name val="Arial Narrow"/>
      <family val="2"/>
      <charset val="161"/>
    </font>
    <font>
      <b/>
      <sz val="12"/>
      <color rgb="FF000000"/>
      <name val="Calibri"/>
      <family val="2"/>
      <charset val="161"/>
      <scheme val="minor"/>
    </font>
    <font>
      <sz val="12"/>
      <color theme="1"/>
      <name val="Calibri"/>
      <family val="2"/>
      <charset val="161"/>
      <scheme val="minor"/>
    </font>
    <font>
      <b/>
      <sz val="11"/>
      <color theme="0"/>
      <name val="Calibri"/>
      <family val="2"/>
      <charset val="161"/>
      <scheme val="minor"/>
    </font>
    <font>
      <b/>
      <sz val="11"/>
      <color rgb="FFFFFF00"/>
      <name val="Calibri"/>
      <family val="2"/>
      <charset val="161"/>
    </font>
    <font>
      <b/>
      <sz val="11"/>
      <color rgb="FFFFFF00"/>
      <name val="Calibri"/>
      <family val="2"/>
      <charset val="161"/>
      <scheme val="minor"/>
    </font>
  </fonts>
  <fills count="21">
    <fill>
      <patternFill patternType="none"/>
    </fill>
    <fill>
      <patternFill patternType="gray125"/>
    </fill>
    <fill>
      <patternFill patternType="solid">
        <fgColor theme="9" tint="0.39997558519241921"/>
        <bgColor indexed="64"/>
      </patternFill>
    </fill>
    <fill>
      <patternFill patternType="solid">
        <fgColor rgb="FF00B050"/>
        <bgColor indexed="64"/>
      </patternFill>
    </fill>
    <fill>
      <patternFill patternType="solid">
        <fgColor rgb="FFFFFFCC"/>
        <bgColor rgb="FFFFFFFF"/>
      </patternFill>
    </fill>
    <fill>
      <patternFill patternType="solid">
        <fgColor theme="9" tint="-0.499984740745262"/>
        <bgColor indexed="64"/>
      </patternFill>
    </fill>
    <fill>
      <patternFill patternType="solid">
        <fgColor rgb="FFFFC000"/>
        <bgColor indexed="64"/>
      </patternFill>
    </fill>
    <fill>
      <patternFill patternType="solid">
        <fgColor theme="8" tint="0.39997558519241921"/>
        <bgColor indexed="64"/>
      </patternFill>
    </fill>
    <fill>
      <patternFill patternType="solid">
        <fgColor rgb="FFC5E0B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39997558519241921"/>
        <bgColor rgb="FFFFFFFF"/>
      </patternFill>
    </fill>
    <fill>
      <patternFill patternType="solid">
        <fgColor theme="7" tint="0.79998168889431442"/>
        <bgColor indexed="64"/>
      </patternFill>
    </fill>
    <fill>
      <patternFill patternType="solid">
        <fgColor rgb="FFFF0000"/>
        <bgColor indexed="64"/>
      </patternFill>
    </fill>
    <fill>
      <patternFill patternType="solid">
        <fgColor rgb="FFFFFF00"/>
        <bgColor indexed="64"/>
      </patternFill>
    </fill>
    <fill>
      <patternFill patternType="solid">
        <fgColor theme="8" tint="-0.499984740745262"/>
        <bgColor indexed="64"/>
      </patternFill>
    </fill>
    <fill>
      <patternFill patternType="solid">
        <fgColor theme="5" tint="-0.249977111117893"/>
        <bgColor indexed="64"/>
      </patternFill>
    </fill>
    <fill>
      <patternFill patternType="solid">
        <fgColor theme="9"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4">
    <xf numFmtId="0" fontId="0" fillId="0" borderId="0"/>
    <xf numFmtId="0" fontId="12" fillId="0" borderId="0"/>
    <xf numFmtId="43" fontId="17" fillId="0" borderId="0" applyFont="0" applyFill="0" applyBorder="0" applyAlignment="0" applyProtection="0"/>
    <xf numFmtId="9" fontId="17" fillId="0" borderId="0" applyFont="0" applyFill="0" applyBorder="0" applyAlignment="0" applyProtection="0"/>
  </cellStyleXfs>
  <cellXfs count="327">
    <xf numFmtId="0" fontId="0" fillId="0" borderId="0" xfId="0"/>
    <xf numFmtId="0" fontId="3" fillId="0" borderId="0" xfId="0" applyFont="1"/>
    <xf numFmtId="0" fontId="0" fillId="0" borderId="0" xfId="0" applyAlignment="1">
      <alignment wrapText="1"/>
    </xf>
    <xf numFmtId="0" fontId="0" fillId="0" borderId="0" xfId="0" applyAlignment="1">
      <alignment horizontal="left" vertical="center"/>
    </xf>
    <xf numFmtId="0" fontId="0" fillId="0" borderId="0" xfId="0" applyAlignment="1">
      <alignment vertical="center"/>
    </xf>
    <xf numFmtId="0" fontId="0" fillId="3" borderId="0" xfId="0" applyFill="1"/>
    <xf numFmtId="0" fontId="5" fillId="0" borderId="0" xfId="0" applyFont="1" applyAlignment="1">
      <alignment horizontal="left" vertical="center" indent="7"/>
    </xf>
    <xf numFmtId="0" fontId="6" fillId="0" borderId="0" xfId="0" applyFont="1" applyAlignment="1">
      <alignment horizontal="left" vertical="center" indent="7"/>
    </xf>
    <xf numFmtId="0" fontId="0" fillId="0" borderId="1" xfId="0" applyBorder="1"/>
    <xf numFmtId="0" fontId="9" fillId="0" borderId="0" xfId="0" applyFont="1" applyAlignment="1">
      <alignment horizontal="center"/>
    </xf>
    <xf numFmtId="4" fontId="0" fillId="0" borderId="1" xfId="0" applyNumberFormat="1" applyFill="1" applyBorder="1"/>
    <xf numFmtId="0" fontId="0" fillId="2" borderId="0" xfId="0" applyFill="1" applyAlignment="1">
      <alignment wrapText="1"/>
    </xf>
    <xf numFmtId="0" fontId="20" fillId="0" borderId="0" xfId="0" applyFont="1"/>
    <xf numFmtId="4" fontId="20" fillId="0" borderId="0" xfId="0" applyNumberFormat="1" applyFont="1"/>
    <xf numFmtId="4" fontId="20" fillId="0" borderId="0" xfId="0" applyNumberFormat="1" applyFont="1" applyAlignment="1">
      <alignment horizontal="right"/>
    </xf>
    <xf numFmtId="0" fontId="2" fillId="0" borderId="1" xfId="0" applyFont="1" applyBorder="1" applyAlignment="1">
      <alignment wrapText="1"/>
    </xf>
    <xf numFmtId="0" fontId="1" fillId="0" borderId="1" xfId="0" applyFont="1" applyBorder="1" applyAlignment="1">
      <alignment vertical="top" wrapText="1"/>
    </xf>
    <xf numFmtId="4" fontId="24" fillId="0" borderId="1" xfId="0" applyNumberFormat="1" applyFont="1" applyBorder="1" applyAlignment="1">
      <alignment horizontal="right" vertical="center"/>
    </xf>
    <xf numFmtId="4" fontId="24" fillId="0" borderId="19" xfId="0" applyNumberFormat="1" applyFont="1" applyBorder="1" applyAlignment="1">
      <alignment horizontal="right" vertical="center"/>
    </xf>
    <xf numFmtId="4" fontId="24" fillId="0" borderId="5" xfId="0" applyNumberFormat="1" applyFont="1" applyBorder="1" applyAlignment="1">
      <alignment horizontal="right" vertical="center"/>
    </xf>
    <xf numFmtId="4" fontId="24" fillId="0" borderId="24" xfId="0" applyNumberFormat="1" applyFont="1" applyBorder="1" applyAlignment="1">
      <alignment horizontal="right" vertical="center"/>
    </xf>
    <xf numFmtId="4" fontId="24" fillId="0" borderId="27" xfId="0" applyNumberFormat="1" applyFont="1" applyBorder="1" applyAlignment="1">
      <alignment horizontal="right" vertical="center"/>
    </xf>
    <xf numFmtId="4" fontId="24" fillId="0" borderId="29" xfId="0" applyNumberFormat="1" applyFont="1" applyBorder="1" applyAlignment="1">
      <alignment horizontal="right" vertical="center"/>
    </xf>
    <xf numFmtId="0" fontId="20" fillId="0" borderId="0" xfId="0" applyFont="1" applyAlignment="1">
      <alignment horizontal="justify" vertical="center"/>
    </xf>
    <xf numFmtId="0" fontId="1" fillId="0" borderId="0" xfId="0" applyFont="1" applyFill="1" applyBorder="1" applyAlignment="1">
      <alignment horizontal="center" vertical="top" wrapText="1"/>
    </xf>
    <xf numFmtId="4" fontId="22" fillId="2" borderId="13" xfId="0" applyNumberFormat="1" applyFont="1" applyFill="1" applyBorder="1" applyAlignment="1">
      <alignment horizontal="center" vertical="center" wrapText="1"/>
    </xf>
    <xf numFmtId="4" fontId="23" fillId="2" borderId="15" xfId="0" applyNumberFormat="1" applyFont="1" applyFill="1" applyBorder="1" applyAlignment="1">
      <alignment horizontal="center" vertical="center" wrapText="1"/>
    </xf>
    <xf numFmtId="4" fontId="23" fillId="2" borderId="16" xfId="0" applyNumberFormat="1" applyFont="1" applyFill="1" applyBorder="1" applyAlignment="1">
      <alignment horizontal="center" vertical="center" wrapText="1"/>
    </xf>
    <xf numFmtId="4" fontId="23" fillId="2" borderId="17" xfId="0" applyNumberFormat="1" applyFont="1" applyFill="1" applyBorder="1" applyAlignment="1">
      <alignment horizontal="center" vertical="center" wrapText="1"/>
    </xf>
    <xf numFmtId="0" fontId="22" fillId="0" borderId="30" xfId="0" applyFont="1" applyFill="1" applyBorder="1" applyAlignment="1">
      <alignment horizontal="center" vertical="center"/>
    </xf>
    <xf numFmtId="0" fontId="22" fillId="0" borderId="27" xfId="0" applyFont="1" applyFill="1" applyBorder="1" applyAlignment="1">
      <alignment horizontal="center" vertical="center" wrapText="1"/>
    </xf>
    <xf numFmtId="3" fontId="22" fillId="0" borderId="27" xfId="0" applyNumberFormat="1" applyFont="1" applyFill="1" applyBorder="1" applyAlignment="1">
      <alignment horizontal="center" vertical="center" wrapText="1"/>
    </xf>
    <xf numFmtId="3" fontId="22" fillId="0" borderId="28" xfId="0" applyNumberFormat="1" applyFont="1" applyFill="1" applyBorder="1" applyAlignment="1">
      <alignment horizontal="center" vertical="center" wrapText="1"/>
    </xf>
    <xf numFmtId="3" fontId="26" fillId="0" borderId="30" xfId="0" applyNumberFormat="1" applyFont="1" applyFill="1" applyBorder="1" applyAlignment="1">
      <alignment horizontal="center" vertical="center" wrapText="1"/>
    </xf>
    <xf numFmtId="3" fontId="26" fillId="0" borderId="27" xfId="0" applyNumberFormat="1" applyFont="1" applyFill="1" applyBorder="1" applyAlignment="1">
      <alignment horizontal="center" vertical="center" wrapText="1"/>
    </xf>
    <xf numFmtId="3" fontId="26" fillId="0" borderId="29" xfId="0" applyNumberFormat="1" applyFont="1" applyFill="1" applyBorder="1" applyAlignment="1">
      <alignment horizontal="center" vertical="center" wrapText="1"/>
    </xf>
    <xf numFmtId="0" fontId="21" fillId="0" borderId="25" xfId="0" applyFont="1" applyBorder="1" applyAlignment="1">
      <alignment horizontal="left" vertical="center" wrapText="1"/>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21" fillId="0" borderId="5" xfId="0" applyFont="1" applyBorder="1" applyAlignment="1">
      <alignment horizontal="left" vertical="center"/>
    </xf>
    <xf numFmtId="4" fontId="24" fillId="0" borderId="33" xfId="0" applyNumberFormat="1" applyFont="1" applyBorder="1" applyAlignment="1">
      <alignment horizontal="right" vertical="center"/>
    </xf>
    <xf numFmtId="4" fontId="24" fillId="0" borderId="25" xfId="0" applyNumberFormat="1" applyFont="1" applyBorder="1" applyAlignment="1">
      <alignment horizontal="right" vertical="center"/>
    </xf>
    <xf numFmtId="0" fontId="21" fillId="0" borderId="18" xfId="0" applyFont="1" applyBorder="1" applyAlignment="1">
      <alignment horizontal="left" vertical="center" wrapText="1"/>
    </xf>
    <xf numFmtId="0" fontId="21" fillId="0" borderId="19" xfId="0" applyFont="1" applyBorder="1" applyAlignment="1">
      <alignment horizontal="left" vertical="center"/>
    </xf>
    <xf numFmtId="0" fontId="21" fillId="0" borderId="18" xfId="0" applyFont="1" applyBorder="1" applyAlignment="1">
      <alignment horizontal="left" vertical="center"/>
    </xf>
    <xf numFmtId="0" fontId="21" fillId="0" borderId="1" xfId="0" applyFont="1" applyBorder="1" applyAlignment="1">
      <alignment horizontal="left" vertical="center"/>
    </xf>
    <xf numFmtId="4" fontId="24" fillId="0" borderId="3" xfId="0" applyNumberFormat="1" applyFont="1" applyBorder="1" applyAlignment="1">
      <alignment horizontal="right" vertical="center"/>
    </xf>
    <xf numFmtId="4" fontId="24" fillId="0" borderId="18" xfId="0" applyNumberFormat="1" applyFont="1" applyBorder="1" applyAlignment="1">
      <alignment horizontal="right" vertical="center"/>
    </xf>
    <xf numFmtId="0" fontId="21" fillId="0" borderId="30" xfId="0" applyFont="1" applyBorder="1" applyAlignment="1">
      <alignment horizontal="left" vertical="center" wrapText="1"/>
    </xf>
    <xf numFmtId="0" fontId="21" fillId="0" borderId="29" xfId="0" applyFont="1" applyBorder="1" applyAlignment="1">
      <alignment horizontal="left" vertical="center"/>
    </xf>
    <xf numFmtId="0" fontId="21" fillId="0" borderId="30" xfId="0" applyFont="1" applyBorder="1" applyAlignment="1">
      <alignment horizontal="left" vertical="center"/>
    </xf>
    <xf numFmtId="0" fontId="21" fillId="0" borderId="27" xfId="0" applyFont="1" applyBorder="1" applyAlignment="1">
      <alignment horizontal="left" vertical="center"/>
    </xf>
    <xf numFmtId="4" fontId="24" fillId="0" borderId="28" xfId="0" applyNumberFormat="1" applyFont="1" applyBorder="1" applyAlignment="1">
      <alignment horizontal="right" vertical="center"/>
    </xf>
    <xf numFmtId="4" fontId="22" fillId="9" borderId="31" xfId="0" applyNumberFormat="1" applyFont="1" applyFill="1" applyBorder="1" applyAlignment="1">
      <alignment horizontal="right" vertical="center"/>
    </xf>
    <xf numFmtId="4" fontId="22" fillId="9" borderId="38" xfId="0" applyNumberFormat="1" applyFont="1" applyFill="1" applyBorder="1" applyAlignment="1">
      <alignment horizontal="right" vertical="center"/>
    </xf>
    <xf numFmtId="0" fontId="22" fillId="2" borderId="39" xfId="0" applyFont="1" applyFill="1" applyBorder="1" applyAlignment="1">
      <alignment horizontal="center" vertical="center"/>
    </xf>
    <xf numFmtId="0" fontId="22" fillId="2" borderId="22"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22" fillId="2" borderId="39" xfId="0" applyFont="1" applyFill="1" applyBorder="1" applyAlignment="1">
      <alignment horizontal="center" vertical="center" wrapText="1"/>
    </xf>
    <xf numFmtId="4" fontId="22" fillId="2" borderId="22" xfId="0" applyNumberFormat="1" applyFont="1" applyFill="1" applyBorder="1" applyAlignment="1">
      <alignment horizontal="center" vertical="center" wrapText="1"/>
    </xf>
    <xf numFmtId="4" fontId="22" fillId="2" borderId="23" xfId="0" applyNumberFormat="1" applyFont="1" applyFill="1" applyBorder="1" applyAlignment="1">
      <alignment horizontal="center" vertical="center" wrapText="1"/>
    </xf>
    <xf numFmtId="4" fontId="22" fillId="9" borderId="40" xfId="0" applyNumberFormat="1" applyFont="1" applyFill="1" applyBorder="1" applyAlignment="1">
      <alignment horizontal="right" vertical="center"/>
    </xf>
    <xf numFmtId="0" fontId="22" fillId="2" borderId="13" xfId="0" applyFont="1" applyFill="1" applyBorder="1" applyAlignment="1">
      <alignment horizontal="center" vertical="center" wrapText="1"/>
    </xf>
    <xf numFmtId="0" fontId="21" fillId="10" borderId="5" xfId="0" applyFont="1" applyFill="1" applyBorder="1" applyAlignment="1">
      <alignment horizontal="left" vertical="center" wrapText="1"/>
    </xf>
    <xf numFmtId="0" fontId="0" fillId="0" borderId="0" xfId="0" applyAlignment="1" applyProtection="1">
      <alignment horizontal="justify" vertical="center"/>
    </xf>
    <xf numFmtId="4" fontId="22" fillId="9" borderId="27" xfId="0" applyNumberFormat="1" applyFont="1" applyFill="1" applyBorder="1" applyAlignment="1">
      <alignment horizontal="right" vertical="center"/>
    </xf>
    <xf numFmtId="0" fontId="15" fillId="15" borderId="18" xfId="1" applyFont="1" applyFill="1" applyBorder="1" applyAlignment="1">
      <alignment horizontal="center" vertical="center" wrapText="1"/>
    </xf>
    <xf numFmtId="0" fontId="15" fillId="15" borderId="1" xfId="1" applyFont="1" applyFill="1" applyBorder="1" applyAlignment="1">
      <alignment horizontal="center" vertical="center" wrapText="1"/>
    </xf>
    <xf numFmtId="0" fontId="15" fillId="15" borderId="19" xfId="1" applyFont="1" applyFill="1" applyBorder="1" applyAlignment="1">
      <alignment horizontal="center" vertical="center" wrapText="1"/>
    </xf>
    <xf numFmtId="0" fontId="15" fillId="15" borderId="3" xfId="1" applyFont="1" applyFill="1" applyBorder="1" applyAlignment="1">
      <alignment horizontal="center" vertical="center" wrapText="1"/>
    </xf>
    <xf numFmtId="0" fontId="15" fillId="15" borderId="4" xfId="1" applyFont="1" applyFill="1" applyBorder="1" applyAlignment="1">
      <alignment horizontal="center" vertical="center" wrapText="1"/>
    </xf>
    <xf numFmtId="0" fontId="0" fillId="17" borderId="0" xfId="0" applyFill="1"/>
    <xf numFmtId="0" fontId="3" fillId="0" borderId="0" xfId="0" applyFont="1" applyAlignment="1"/>
    <xf numFmtId="0" fontId="0" fillId="17" borderId="0" xfId="0" applyFill="1" applyAlignment="1"/>
    <xf numFmtId="0" fontId="0" fillId="17" borderId="0" xfId="0" applyFill="1" applyAlignment="1">
      <alignment horizontal="left" vertical="center"/>
    </xf>
    <xf numFmtId="0" fontId="0" fillId="17" borderId="0" xfId="0" applyFill="1" applyAlignment="1">
      <alignment horizontal="left" vertical="center" wrapText="1"/>
    </xf>
    <xf numFmtId="0" fontId="0" fillId="17" borderId="0" xfId="0" applyFill="1" applyAlignment="1">
      <alignment vertical="center"/>
    </xf>
    <xf numFmtId="0" fontId="0" fillId="17" borderId="0" xfId="0" applyFill="1" applyAlignment="1">
      <alignment vertical="center" wrapText="1"/>
    </xf>
    <xf numFmtId="0" fontId="0" fillId="17" borderId="0" xfId="0" applyFill="1" applyAlignment="1">
      <alignment horizontal="justify" vertical="center"/>
    </xf>
    <xf numFmtId="0" fontId="0" fillId="17" borderId="0" xfId="0" applyFill="1" applyAlignment="1" applyProtection="1">
      <alignment horizontal="justify" vertical="center"/>
    </xf>
    <xf numFmtId="0" fontId="15" fillId="15" borderId="44" xfId="1" applyFont="1" applyFill="1" applyBorder="1" applyAlignment="1">
      <alignment horizontal="center" vertical="center" wrapText="1"/>
    </xf>
    <xf numFmtId="0" fontId="16" fillId="10" borderId="1" xfId="1" applyFont="1" applyFill="1" applyBorder="1" applyAlignment="1">
      <alignment horizontal="center" vertical="center" wrapText="1"/>
    </xf>
    <xf numFmtId="3" fontId="26" fillId="0" borderId="28" xfId="0" applyNumberFormat="1" applyFont="1" applyFill="1" applyBorder="1" applyAlignment="1">
      <alignment horizontal="center" vertical="center" wrapText="1"/>
    </xf>
    <xf numFmtId="4" fontId="22" fillId="9" borderId="28" xfId="0" applyNumberFormat="1" applyFont="1" applyFill="1" applyBorder="1" applyAlignment="1">
      <alignment horizontal="right" vertical="center"/>
    </xf>
    <xf numFmtId="0" fontId="1" fillId="7" borderId="15" xfId="0" applyFont="1" applyFill="1" applyBorder="1" applyAlignment="1">
      <alignment horizontal="center" vertical="top" wrapText="1"/>
    </xf>
    <xf numFmtId="0" fontId="1" fillId="7" borderId="16" xfId="0" applyFont="1" applyFill="1" applyBorder="1" applyAlignment="1">
      <alignment horizontal="center" vertical="top" wrapText="1"/>
    </xf>
    <xf numFmtId="0" fontId="1" fillId="7" borderId="17" xfId="0" applyFont="1" applyFill="1" applyBorder="1" applyAlignment="1">
      <alignment horizontal="center" vertical="top" wrapText="1"/>
    </xf>
    <xf numFmtId="0" fontId="0" fillId="0" borderId="18" xfId="0" applyBorder="1"/>
    <xf numFmtId="0" fontId="1" fillId="0" borderId="19" xfId="0" applyFont="1" applyBorder="1" applyAlignment="1">
      <alignment vertical="top" wrapText="1"/>
    </xf>
    <xf numFmtId="0" fontId="0" fillId="9" borderId="34" xfId="0" applyFill="1" applyBorder="1"/>
    <xf numFmtId="0" fontId="0" fillId="9" borderId="35" xfId="0" applyFill="1" applyBorder="1" applyAlignment="1">
      <alignment wrapText="1"/>
    </xf>
    <xf numFmtId="0" fontId="0" fillId="9" borderId="35" xfId="0" applyFill="1" applyBorder="1"/>
    <xf numFmtId="0" fontId="0" fillId="9" borderId="36" xfId="0" applyFill="1" applyBorder="1"/>
    <xf numFmtId="0" fontId="1" fillId="7" borderId="15" xfId="0" applyFont="1" applyFill="1" applyBorder="1" applyAlignment="1">
      <alignment horizontal="center" vertical="center" wrapText="1"/>
    </xf>
    <xf numFmtId="0" fontId="1" fillId="7" borderId="16"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3" fillId="11" borderId="2" xfId="0" applyFont="1" applyFill="1" applyBorder="1" applyAlignment="1">
      <alignment horizontal="center" vertical="center" wrapText="1"/>
    </xf>
    <xf numFmtId="43" fontId="31" fillId="5" borderId="0" xfId="2" applyFont="1" applyFill="1"/>
    <xf numFmtId="0" fontId="0" fillId="7" borderId="0" xfId="0" applyFill="1" applyAlignment="1">
      <alignment wrapText="1"/>
    </xf>
    <xf numFmtId="43" fontId="11" fillId="18" borderId="0" xfId="0" applyNumberFormat="1" applyFont="1" applyFill="1"/>
    <xf numFmtId="0" fontId="0" fillId="6" borderId="0" xfId="0" applyFill="1"/>
    <xf numFmtId="164" fontId="29" fillId="19" borderId="0" xfId="3" applyNumberFormat="1" applyFont="1" applyFill="1"/>
    <xf numFmtId="0" fontId="14" fillId="0" borderId="0" xfId="1" applyFont="1" applyAlignment="1">
      <alignment horizontal="center" vertical="center" wrapText="1"/>
    </xf>
    <xf numFmtId="0" fontId="13" fillId="0" borderId="0" xfId="1" applyFont="1" applyAlignment="1">
      <alignment horizontal="center" wrapText="1"/>
    </xf>
    <xf numFmtId="0" fontId="16" fillId="0" borderId="25" xfId="1" applyFont="1" applyBorder="1" applyAlignment="1">
      <alignment horizontal="center" vertical="center" wrapText="1"/>
    </xf>
    <xf numFmtId="0" fontId="20" fillId="16" borderId="1" xfId="0" applyFont="1" applyFill="1" applyBorder="1" applyAlignment="1">
      <alignment horizontal="center" wrapText="1"/>
    </xf>
    <xf numFmtId="0" fontId="16" fillId="0" borderId="24" xfId="1" applyFont="1" applyBorder="1" applyAlignment="1">
      <alignment horizontal="center" vertical="center" wrapText="1"/>
    </xf>
    <xf numFmtId="0" fontId="16" fillId="10" borderId="25" xfId="1" applyFont="1" applyFill="1" applyBorder="1" applyAlignment="1">
      <alignment horizontal="center" vertical="center" wrapText="1"/>
    </xf>
    <xf numFmtId="0" fontId="16" fillId="0" borderId="5" xfId="1" applyFont="1" applyBorder="1" applyAlignment="1">
      <alignment horizontal="center" vertical="center" wrapText="1"/>
    </xf>
    <xf numFmtId="14" fontId="16" fillId="0" borderId="5" xfId="1" applyNumberFormat="1" applyFont="1" applyBorder="1" applyAlignment="1">
      <alignment horizontal="center" vertical="center" wrapText="1"/>
    </xf>
    <xf numFmtId="9" fontId="16" fillId="0" borderId="5" xfId="3" applyFont="1" applyBorder="1" applyAlignment="1">
      <alignment horizontal="center" vertical="center" wrapText="1"/>
    </xf>
    <xf numFmtId="0" fontId="16" fillId="0" borderId="33" xfId="1" applyFont="1" applyBorder="1" applyAlignment="1">
      <alignment horizontal="center" vertical="center" wrapText="1"/>
    </xf>
    <xf numFmtId="2" fontId="16" fillId="0" borderId="25" xfId="1" applyNumberFormat="1" applyFont="1" applyBorder="1" applyAlignment="1">
      <alignment horizontal="center" vertical="center" wrapText="1"/>
    </xf>
    <xf numFmtId="2" fontId="16" fillId="10" borderId="24" xfId="1" applyNumberFormat="1" applyFont="1" applyFill="1" applyBorder="1" applyAlignment="1">
      <alignment horizontal="center" vertical="center" wrapText="1"/>
    </xf>
    <xf numFmtId="0" fontId="16" fillId="0" borderId="18" xfId="1" applyFont="1" applyBorder="1" applyAlignment="1">
      <alignment horizontal="center" vertical="center" wrapText="1"/>
    </xf>
    <xf numFmtId="0" fontId="16" fillId="0" borderId="19" xfId="1" applyFont="1" applyBorder="1" applyAlignment="1">
      <alignment horizontal="center" vertical="center" wrapText="1"/>
    </xf>
    <xf numFmtId="0" fontId="16" fillId="10" borderId="18" xfId="1" applyFont="1" applyFill="1" applyBorder="1" applyAlignment="1">
      <alignment horizontal="center" vertical="center" wrapText="1"/>
    </xf>
    <xf numFmtId="0" fontId="16" fillId="0" borderId="1" xfId="1" applyFont="1" applyBorder="1" applyAlignment="1">
      <alignment horizontal="center" vertical="center" wrapText="1"/>
    </xf>
    <xf numFmtId="14" fontId="16" fillId="0" borderId="1" xfId="1" applyNumberFormat="1" applyFont="1" applyBorder="1" applyAlignment="1">
      <alignment horizontal="center" vertical="center" wrapText="1"/>
    </xf>
    <xf numFmtId="9" fontId="16" fillId="0" borderId="1" xfId="3" applyFont="1" applyBorder="1" applyAlignment="1">
      <alignment horizontal="center" vertical="center" wrapText="1"/>
    </xf>
    <xf numFmtId="2" fontId="16" fillId="0" borderId="1" xfId="1" applyNumberFormat="1" applyFont="1" applyBorder="1" applyAlignment="1">
      <alignment horizontal="center" vertical="center" wrapText="1"/>
    </xf>
    <xf numFmtId="0" fontId="16" fillId="0" borderId="3" xfId="1" applyFont="1" applyBorder="1" applyAlignment="1">
      <alignment horizontal="center" vertical="center" wrapText="1"/>
    </xf>
    <xf numFmtId="2" fontId="16" fillId="0" borderId="18" xfId="1" applyNumberFormat="1" applyFont="1" applyBorder="1" applyAlignment="1">
      <alignment horizontal="center" vertical="center" wrapText="1"/>
    </xf>
    <xf numFmtId="2" fontId="16" fillId="0" borderId="2" xfId="1" applyNumberFormat="1" applyFont="1" applyBorder="1" applyAlignment="1">
      <alignment horizontal="center" vertical="center" wrapText="1"/>
    </xf>
    <xf numFmtId="2" fontId="16" fillId="10" borderId="2" xfId="1" applyNumberFormat="1" applyFont="1" applyFill="1" applyBorder="1" applyAlignment="1">
      <alignment horizontal="center" vertical="center" wrapText="1"/>
    </xf>
    <xf numFmtId="2" fontId="15" fillId="7" borderId="39" xfId="1" applyNumberFormat="1" applyFont="1" applyFill="1" applyBorder="1" applyAlignment="1">
      <alignment horizontal="center" vertical="center" wrapText="1"/>
    </xf>
    <xf numFmtId="9" fontId="15" fillId="7" borderId="22" xfId="3" applyFont="1" applyFill="1" applyBorder="1" applyAlignment="1">
      <alignment horizontal="center" vertical="center" wrapText="1"/>
    </xf>
    <xf numFmtId="0" fontId="16" fillId="10" borderId="39" xfId="1" applyFont="1" applyFill="1" applyBorder="1" applyAlignment="1">
      <alignment horizontal="center" vertical="center" wrapText="1"/>
    </xf>
    <xf numFmtId="0" fontId="16" fillId="0" borderId="22" xfId="1" applyFont="1" applyBorder="1" applyAlignment="1">
      <alignment horizontal="center" vertical="center" wrapText="1"/>
    </xf>
    <xf numFmtId="14" fontId="16" fillId="0" borderId="22" xfId="1" applyNumberFormat="1" applyFont="1" applyBorder="1" applyAlignment="1">
      <alignment horizontal="center" vertical="center" wrapText="1"/>
    </xf>
    <xf numFmtId="9" fontId="16" fillId="0" borderId="22" xfId="3" applyFont="1" applyBorder="1" applyAlignment="1">
      <alignment horizontal="center" vertical="center" wrapText="1"/>
    </xf>
    <xf numFmtId="2" fontId="16" fillId="0" borderId="22" xfId="1" applyNumberFormat="1" applyFont="1" applyBorder="1" applyAlignment="1">
      <alignment horizontal="center" vertical="center" wrapText="1"/>
    </xf>
    <xf numFmtId="0" fontId="16" fillId="0" borderId="23" xfId="1" applyFont="1" applyBorder="1" applyAlignment="1">
      <alignment horizontal="center" vertical="center" wrapText="1"/>
    </xf>
    <xf numFmtId="0" fontId="16" fillId="10" borderId="32" xfId="1" applyFont="1" applyFill="1" applyBorder="1" applyAlignment="1">
      <alignment horizontal="center" vertical="center" wrapText="1"/>
    </xf>
    <xf numFmtId="2" fontId="16" fillId="0" borderId="19" xfId="1" applyNumberFormat="1" applyFont="1" applyBorder="1" applyAlignment="1">
      <alignment horizontal="center" vertical="center" wrapText="1"/>
    </xf>
    <xf numFmtId="2" fontId="16" fillId="0" borderId="24" xfId="1" applyNumberFormat="1" applyFont="1" applyBorder="1" applyAlignment="1">
      <alignment horizontal="center" vertical="center" wrapText="1"/>
    </xf>
    <xf numFmtId="0" fontId="16" fillId="0" borderId="27" xfId="1" applyFont="1" applyBorder="1" applyAlignment="1">
      <alignment horizontal="center" vertical="center" wrapText="1"/>
    </xf>
    <xf numFmtId="14" fontId="16" fillId="0" borderId="27" xfId="1" applyNumberFormat="1" applyFont="1" applyBorder="1" applyAlignment="1">
      <alignment horizontal="center" vertical="center" wrapText="1"/>
    </xf>
    <xf numFmtId="3" fontId="16" fillId="0" borderId="27" xfId="1" applyNumberFormat="1" applyFont="1" applyBorder="1" applyAlignment="1">
      <alignment horizontal="center" vertical="center" wrapText="1"/>
    </xf>
    <xf numFmtId="0" fontId="15" fillId="15" borderId="20" xfId="1" applyFont="1" applyFill="1" applyBorder="1" applyAlignment="1">
      <alignment horizontal="center" vertical="center" wrapText="1"/>
    </xf>
    <xf numFmtId="2" fontId="15" fillId="7" borderId="45" xfId="1" applyNumberFormat="1" applyFont="1" applyFill="1" applyBorder="1" applyAlignment="1">
      <alignment horizontal="center" vertical="center" wrapText="1"/>
    </xf>
    <xf numFmtId="9" fontId="15" fillId="7" borderId="31" xfId="3" applyFont="1" applyFill="1" applyBorder="1" applyAlignment="1">
      <alignment horizontal="center" vertical="center" wrapText="1"/>
    </xf>
    <xf numFmtId="2" fontId="15" fillId="7" borderId="31" xfId="1" applyNumberFormat="1" applyFont="1" applyFill="1" applyBorder="1" applyAlignment="1">
      <alignment horizontal="center" vertical="center" wrapText="1"/>
    </xf>
    <xf numFmtId="2" fontId="15" fillId="7" borderId="40" xfId="1" applyNumberFormat="1" applyFont="1" applyFill="1" applyBorder="1" applyAlignment="1">
      <alignment horizontal="center" vertical="center" wrapText="1"/>
    </xf>
    <xf numFmtId="0" fontId="16" fillId="0" borderId="15" xfId="1" applyFont="1" applyBorder="1" applyAlignment="1">
      <alignment horizontal="center" vertical="center" wrapText="1"/>
    </xf>
    <xf numFmtId="0" fontId="16" fillId="10" borderId="16" xfId="1" applyFont="1" applyFill="1" applyBorder="1" applyAlignment="1">
      <alignment horizontal="center" vertical="center" wrapText="1"/>
    </xf>
    <xf numFmtId="0" fontId="20" fillId="16" borderId="16" xfId="0" applyFont="1" applyFill="1" applyBorder="1" applyAlignment="1">
      <alignment horizontal="center" wrapText="1"/>
    </xf>
    <xf numFmtId="0" fontId="16" fillId="0" borderId="17" xfId="1" applyFont="1" applyBorder="1" applyAlignment="1">
      <alignment horizontal="center" vertical="center" wrapText="1"/>
    </xf>
    <xf numFmtId="0" fontId="16" fillId="10" borderId="15" xfId="1" applyFont="1" applyFill="1" applyBorder="1" applyAlignment="1">
      <alignment horizontal="center" vertical="center" wrapText="1"/>
    </xf>
    <xf numFmtId="0" fontId="16" fillId="0" borderId="16" xfId="1" applyFont="1" applyBorder="1" applyAlignment="1">
      <alignment horizontal="center" vertical="center" wrapText="1"/>
    </xf>
    <xf numFmtId="14" fontId="16" fillId="0" borderId="16" xfId="1" applyNumberFormat="1" applyFont="1" applyBorder="1" applyAlignment="1">
      <alignment horizontal="center" vertical="center" wrapText="1"/>
    </xf>
    <xf numFmtId="9" fontId="16" fillId="0" borderId="16" xfId="3" applyFont="1" applyBorder="1" applyAlignment="1">
      <alignment horizontal="center" vertical="center" wrapText="1"/>
    </xf>
    <xf numFmtId="2" fontId="16" fillId="0" borderId="16" xfId="1" applyNumberFormat="1" applyFont="1" applyBorder="1" applyAlignment="1">
      <alignment horizontal="center" vertical="center" wrapText="1"/>
    </xf>
    <xf numFmtId="0" fontId="16" fillId="0" borderId="41" xfId="1" applyFont="1" applyBorder="1" applyAlignment="1">
      <alignment horizontal="center" vertical="center" wrapText="1"/>
    </xf>
    <xf numFmtId="2" fontId="16" fillId="0" borderId="15" xfId="1" applyNumberFormat="1" applyFont="1" applyBorder="1" applyAlignment="1">
      <alignment horizontal="center" vertical="center" wrapText="1"/>
    </xf>
    <xf numFmtId="2" fontId="16" fillId="10" borderId="16" xfId="1" applyNumberFormat="1" applyFont="1" applyFill="1" applyBorder="1" applyAlignment="1">
      <alignment horizontal="center" vertical="center" wrapText="1"/>
    </xf>
    <xf numFmtId="2" fontId="16" fillId="10" borderId="17" xfId="1" applyNumberFormat="1" applyFont="1" applyFill="1" applyBorder="1" applyAlignment="1">
      <alignment horizontal="center" vertical="center" wrapText="1"/>
    </xf>
    <xf numFmtId="0" fontId="16" fillId="0" borderId="30" xfId="1" applyFont="1" applyBorder="1" applyAlignment="1">
      <alignment horizontal="center" vertical="center" wrapText="1"/>
    </xf>
    <xf numFmtId="0" fontId="16" fillId="10" borderId="27" xfId="1" applyFont="1" applyFill="1" applyBorder="1" applyAlignment="1">
      <alignment horizontal="center" vertical="center" wrapText="1"/>
    </xf>
    <xf numFmtId="0" fontId="20" fillId="16" borderId="27" xfId="0" applyFont="1" applyFill="1" applyBorder="1" applyAlignment="1">
      <alignment horizontal="center" wrapText="1"/>
    </xf>
    <xf numFmtId="0" fontId="16" fillId="0" borderId="40" xfId="1" applyFont="1" applyBorder="1" applyAlignment="1">
      <alignment horizontal="center" vertical="center" wrapText="1"/>
    </xf>
    <xf numFmtId="0" fontId="16" fillId="10" borderId="30" xfId="1" applyFont="1" applyFill="1" applyBorder="1" applyAlignment="1">
      <alignment horizontal="center" vertical="center" wrapText="1"/>
    </xf>
    <xf numFmtId="0" fontId="16" fillId="0" borderId="31" xfId="1" applyFont="1" applyBorder="1" applyAlignment="1">
      <alignment horizontal="center" vertical="center" wrapText="1"/>
    </xf>
    <xf numFmtId="9" fontId="16" fillId="0" borderId="27" xfId="3" applyFont="1" applyBorder="1" applyAlignment="1">
      <alignment horizontal="center" vertical="center" wrapText="1"/>
    </xf>
    <xf numFmtId="2" fontId="16" fillId="0" borderId="27" xfId="1" applyNumberFormat="1" applyFont="1" applyBorder="1" applyAlignment="1">
      <alignment horizontal="center" vertical="center" wrapText="1"/>
    </xf>
    <xf numFmtId="0" fontId="16" fillId="0" borderId="29" xfId="1" applyFont="1" applyBorder="1" applyAlignment="1">
      <alignment horizontal="center" vertical="center" wrapText="1"/>
    </xf>
    <xf numFmtId="0" fontId="16" fillId="0" borderId="28" xfId="1" applyFont="1" applyBorder="1" applyAlignment="1">
      <alignment horizontal="center" vertical="center" wrapText="1"/>
    </xf>
    <xf numFmtId="2" fontId="16" fillId="0" borderId="30" xfId="1" applyNumberFormat="1" applyFont="1" applyBorder="1" applyAlignment="1">
      <alignment horizontal="center" vertical="center" wrapText="1"/>
    </xf>
    <xf numFmtId="2" fontId="16" fillId="10" borderId="27" xfId="1" applyNumberFormat="1" applyFont="1" applyFill="1" applyBorder="1" applyAlignment="1">
      <alignment horizontal="center" vertical="center" wrapText="1"/>
    </xf>
    <xf numFmtId="2" fontId="16" fillId="10" borderId="29" xfId="1" applyNumberFormat="1" applyFont="1" applyFill="1" applyBorder="1" applyAlignment="1">
      <alignment horizontal="center" vertical="center" wrapText="1"/>
    </xf>
    <xf numFmtId="4" fontId="15" fillId="4" borderId="31" xfId="1" applyNumberFormat="1" applyFont="1" applyFill="1" applyBorder="1" applyAlignment="1">
      <alignment horizontal="center" vertical="center" wrapText="1"/>
    </xf>
    <xf numFmtId="3" fontId="15" fillId="4" borderId="31" xfId="1" applyNumberFormat="1" applyFont="1" applyFill="1" applyBorder="1" applyAlignment="1">
      <alignment horizontal="center" vertical="center" wrapText="1"/>
    </xf>
    <xf numFmtId="4" fontId="15" fillId="4" borderId="38" xfId="1" applyNumberFormat="1" applyFont="1" applyFill="1" applyBorder="1" applyAlignment="1">
      <alignment horizontal="center" vertical="center" wrapText="1"/>
    </xf>
    <xf numFmtId="4" fontId="15" fillId="4" borderId="27" xfId="1" applyNumberFormat="1" applyFont="1" applyFill="1" applyBorder="1" applyAlignment="1">
      <alignment horizontal="center" vertical="center" wrapText="1"/>
    </xf>
    <xf numFmtId="0" fontId="3" fillId="11" borderId="18" xfId="0" applyFont="1" applyFill="1" applyBorder="1" applyAlignment="1">
      <alignment horizontal="center" vertical="center" wrapText="1"/>
    </xf>
    <xf numFmtId="0" fontId="3" fillId="11" borderId="21" xfId="0" applyFont="1" applyFill="1" applyBorder="1" applyAlignment="1">
      <alignment horizontal="center" vertical="center" wrapText="1"/>
    </xf>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18" xfId="0" applyNumberFormat="1" applyFill="1" applyBorder="1"/>
    <xf numFmtId="4" fontId="0" fillId="0" borderId="19" xfId="0" applyNumberFormat="1" applyFill="1" applyBorder="1"/>
    <xf numFmtId="4" fontId="3" fillId="12" borderId="30" xfId="0" applyNumberFormat="1" applyFont="1" applyFill="1" applyBorder="1"/>
    <xf numFmtId="4" fontId="3" fillId="12" borderId="27" xfId="0" applyNumberFormat="1" applyFont="1" applyFill="1" applyBorder="1"/>
    <xf numFmtId="4" fontId="3" fillId="12" borderId="29" xfId="0" applyNumberFormat="1" applyFont="1" applyFill="1" applyBorder="1"/>
    <xf numFmtId="4" fontId="3" fillId="12" borderId="32" xfId="0" applyNumberFormat="1" applyFont="1" applyFill="1" applyBorder="1"/>
    <xf numFmtId="4" fontId="3" fillId="12" borderId="5" xfId="0" applyNumberFormat="1" applyFont="1" applyFill="1" applyBorder="1"/>
    <xf numFmtId="4" fontId="0" fillId="0" borderId="30" xfId="0" applyNumberFormat="1" applyFill="1" applyBorder="1"/>
    <xf numFmtId="4" fontId="0" fillId="0" borderId="27" xfId="0" applyNumberFormat="1" applyFill="1" applyBorder="1"/>
    <xf numFmtId="4" fontId="0" fillId="0" borderId="29" xfId="0" applyNumberFormat="1" applyFill="1" applyBorder="1"/>
    <xf numFmtId="0" fontId="0" fillId="0" borderId="15" xfId="0" applyBorder="1" applyAlignment="1">
      <alignment horizontal="center"/>
    </xf>
    <xf numFmtId="0" fontId="0" fillId="0" borderId="17" xfId="0" applyBorder="1"/>
    <xf numFmtId="0" fontId="0" fillId="0" borderId="18" xfId="0" applyBorder="1" applyAlignment="1">
      <alignment horizontal="center"/>
    </xf>
    <xf numFmtId="0" fontId="0" fillId="0" borderId="19" xfId="0" applyBorder="1"/>
    <xf numFmtId="0" fontId="0" fillId="0" borderId="20" xfId="0" applyBorder="1" applyAlignment="1">
      <alignment horizontal="center"/>
    </xf>
    <xf numFmtId="0" fontId="0" fillId="0" borderId="21" xfId="0" applyBorder="1"/>
    <xf numFmtId="0" fontId="3" fillId="12" borderId="42" xfId="0" applyFont="1" applyFill="1" applyBorder="1"/>
    <xf numFmtId="0" fontId="3" fillId="12" borderId="50" xfId="0" applyFont="1" applyFill="1" applyBorder="1"/>
    <xf numFmtId="0" fontId="0" fillId="0" borderId="19" xfId="0" applyBorder="1" applyAlignment="1">
      <alignment wrapText="1"/>
    </xf>
    <xf numFmtId="0" fontId="0" fillId="12" borderId="42" xfId="0" applyFill="1" applyBorder="1"/>
    <xf numFmtId="0" fontId="3" fillId="11" borderId="9" xfId="0" applyFont="1" applyFill="1" applyBorder="1" applyAlignment="1">
      <alignment vertical="center"/>
    </xf>
    <xf numFmtId="4" fontId="3" fillId="12" borderId="24" xfId="0" applyNumberFormat="1" applyFont="1" applyFill="1" applyBorder="1"/>
    <xf numFmtId="0" fontId="19" fillId="11" borderId="20" xfId="0" quotePrefix="1" applyFont="1" applyFill="1" applyBorder="1" applyAlignment="1">
      <alignment horizontal="center"/>
    </xf>
    <xf numFmtId="0" fontId="19" fillId="11" borderId="21" xfId="0" quotePrefix="1" applyFont="1" applyFill="1" applyBorder="1" applyAlignment="1">
      <alignment horizontal="center"/>
    </xf>
    <xf numFmtId="0" fontId="19" fillId="11" borderId="2" xfId="0" quotePrefix="1" applyFont="1" applyFill="1" applyBorder="1" applyAlignment="1">
      <alignment horizontal="center"/>
    </xf>
    <xf numFmtId="0" fontId="0" fillId="0" borderId="25" xfId="0" applyBorder="1" applyAlignment="1">
      <alignment horizontal="center"/>
    </xf>
    <xf numFmtId="0" fontId="0" fillId="0" borderId="24" xfId="0" applyBorder="1"/>
    <xf numFmtId="4" fontId="0" fillId="0" borderId="25" xfId="0" applyNumberFormat="1" applyFill="1" applyBorder="1"/>
    <xf numFmtId="4" fontId="0" fillId="0" borderId="5" xfId="0" applyNumberFormat="1" applyFill="1" applyBorder="1"/>
    <xf numFmtId="4" fontId="0" fillId="0" borderId="24" xfId="0" applyNumberFormat="1" applyFill="1" applyBorder="1"/>
    <xf numFmtId="0" fontId="0" fillId="12" borderId="9" xfId="0" applyFill="1" applyBorder="1"/>
    <xf numFmtId="0" fontId="14" fillId="0" borderId="0" xfId="1" applyFont="1" applyFill="1" applyAlignment="1">
      <alignment horizontal="center" vertical="center" wrapText="1"/>
    </xf>
    <xf numFmtId="0" fontId="16" fillId="0" borderId="39" xfId="1" applyFont="1" applyBorder="1" applyAlignment="1">
      <alignment horizontal="center" vertical="center" wrapText="1"/>
    </xf>
    <xf numFmtId="0" fontId="16" fillId="10" borderId="22" xfId="1" applyFont="1" applyFill="1" applyBorder="1" applyAlignment="1">
      <alignment horizontal="center" vertical="center" wrapText="1"/>
    </xf>
    <xf numFmtId="0" fontId="20" fillId="16" borderId="22" xfId="0" applyFont="1" applyFill="1" applyBorder="1" applyAlignment="1">
      <alignment horizontal="center" wrapText="1"/>
    </xf>
    <xf numFmtId="2" fontId="16" fillId="0" borderId="23" xfId="1" applyNumberFormat="1" applyFont="1" applyBorder="1" applyAlignment="1">
      <alignment horizontal="center" vertical="center" wrapText="1"/>
    </xf>
    <xf numFmtId="2" fontId="16" fillId="0" borderId="17" xfId="1" applyNumberFormat="1" applyFont="1" applyBorder="1" applyAlignment="1">
      <alignment horizontal="center" vertical="center" wrapText="1"/>
    </xf>
    <xf numFmtId="4" fontId="15" fillId="4" borderId="29" xfId="1" applyNumberFormat="1" applyFont="1" applyFill="1" applyBorder="1" applyAlignment="1">
      <alignment horizontal="center" vertical="center" wrapText="1"/>
    </xf>
    <xf numFmtId="2" fontId="16" fillId="0" borderId="29" xfId="1" applyNumberFormat="1" applyFont="1" applyBorder="1" applyAlignment="1">
      <alignment horizontal="center" vertical="center" wrapText="1"/>
    </xf>
    <xf numFmtId="2" fontId="15" fillId="7" borderId="12" xfId="1" applyNumberFormat="1" applyFont="1" applyFill="1" applyBorder="1" applyAlignment="1">
      <alignment horizontal="center" vertical="center" wrapText="1"/>
    </xf>
    <xf numFmtId="9" fontId="15" fillId="7" borderId="13" xfId="3" applyFont="1" applyFill="1" applyBorder="1" applyAlignment="1">
      <alignment horizontal="center" vertical="center" wrapText="1"/>
    </xf>
    <xf numFmtId="0" fontId="16" fillId="0" borderId="30" xfId="1" applyFont="1" applyBorder="1" applyAlignment="1">
      <alignment horizontal="center" wrapText="1"/>
    </xf>
    <xf numFmtId="0" fontId="14" fillId="0" borderId="29" xfId="1" applyFont="1" applyBorder="1" applyAlignment="1">
      <alignment horizontal="center" vertical="center" wrapText="1"/>
    </xf>
    <xf numFmtId="2" fontId="16" fillId="0" borderId="43" xfId="1" applyNumberFormat="1" applyFont="1" applyBorder="1" applyAlignment="1">
      <alignment horizontal="center" vertical="center" wrapText="1"/>
    </xf>
    <xf numFmtId="2" fontId="16" fillId="0" borderId="4" xfId="1" applyNumberFormat="1" applyFont="1" applyBorder="1" applyAlignment="1">
      <alignment horizontal="center" vertical="center" wrapText="1"/>
    </xf>
    <xf numFmtId="0" fontId="16" fillId="10" borderId="45" xfId="1" applyFont="1" applyFill="1" applyBorder="1" applyAlignment="1">
      <alignment horizontal="center" vertical="center" wrapText="1"/>
    </xf>
    <xf numFmtId="14" fontId="16" fillId="0" borderId="29" xfId="1" applyNumberFormat="1" applyFont="1" applyBorder="1" applyAlignment="1">
      <alignment horizontal="center" vertical="center" wrapText="1"/>
    </xf>
    <xf numFmtId="4" fontId="23" fillId="2" borderId="43" xfId="0" applyNumberFormat="1" applyFont="1" applyFill="1" applyBorder="1" applyAlignment="1">
      <alignment horizontal="center" vertical="center" wrapText="1"/>
    </xf>
    <xf numFmtId="3" fontId="26" fillId="0" borderId="26" xfId="0" applyNumberFormat="1"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6" xfId="0" applyFont="1" applyFill="1" applyBorder="1" applyAlignment="1">
      <alignment horizontal="center" vertical="center" wrapText="1"/>
    </xf>
    <xf numFmtId="4" fontId="22" fillId="2" borderId="16" xfId="0" applyNumberFormat="1" applyFont="1" applyFill="1" applyBorder="1" applyAlignment="1">
      <alignment horizontal="center" vertical="center" wrapText="1"/>
    </xf>
    <xf numFmtId="4" fontId="22" fillId="2" borderId="17" xfId="0" applyNumberFormat="1" applyFont="1" applyFill="1" applyBorder="1" applyAlignment="1">
      <alignment horizontal="center" vertical="center" wrapText="1"/>
    </xf>
    <xf numFmtId="0" fontId="22" fillId="0" borderId="30" xfId="0" applyFont="1" applyFill="1" applyBorder="1" applyAlignment="1">
      <alignment horizontal="center" vertical="center" wrapText="1"/>
    </xf>
    <xf numFmtId="3" fontId="22" fillId="0" borderId="29" xfId="0" applyNumberFormat="1" applyFont="1" applyFill="1" applyBorder="1" applyAlignment="1">
      <alignment horizontal="center" vertical="center" wrapText="1"/>
    </xf>
    <xf numFmtId="0" fontId="22" fillId="2" borderId="15" xfId="0" applyFont="1" applyFill="1" applyBorder="1" applyAlignment="1">
      <alignment horizontal="center" vertical="center"/>
    </xf>
    <xf numFmtId="0" fontId="22" fillId="2" borderId="17" xfId="0" applyFont="1" applyFill="1" applyBorder="1" applyAlignment="1">
      <alignment horizontal="center" vertical="center" wrapText="1"/>
    </xf>
    <xf numFmtId="0" fontId="22" fillId="0" borderId="29" xfId="0" applyFont="1" applyFill="1" applyBorder="1" applyAlignment="1">
      <alignment horizontal="center" vertical="center" wrapText="1"/>
    </xf>
    <xf numFmtId="0" fontId="21" fillId="0" borderId="20" xfId="0" applyFont="1" applyBorder="1" applyAlignment="1">
      <alignment horizontal="left" vertical="center" wrapText="1"/>
    </xf>
    <xf numFmtId="0" fontId="21" fillId="10" borderId="49" xfId="0" applyFont="1" applyFill="1" applyBorder="1" applyAlignment="1">
      <alignment horizontal="left" vertical="center" wrapText="1"/>
    </xf>
    <xf numFmtId="0" fontId="21" fillId="0" borderId="21" xfId="0" applyFont="1" applyBorder="1" applyAlignment="1">
      <alignment horizontal="left" vertical="center"/>
    </xf>
    <xf numFmtId="4" fontId="24" fillId="0" borderId="15" xfId="0" applyNumberFormat="1" applyFont="1" applyBorder="1" applyAlignment="1">
      <alignment horizontal="right" vertical="center"/>
    </xf>
    <xf numFmtId="4" fontId="24" fillId="0" borderId="16" xfId="0" applyNumberFormat="1" applyFont="1" applyBorder="1" applyAlignment="1">
      <alignment horizontal="right" vertical="center"/>
    </xf>
    <xf numFmtId="4" fontId="24" fillId="0" borderId="17" xfId="0" applyNumberFormat="1" applyFont="1" applyBorder="1" applyAlignment="1">
      <alignment horizontal="right" vertical="center"/>
    </xf>
    <xf numFmtId="4" fontId="24" fillId="0" borderId="30" xfId="0" applyNumberFormat="1" applyFont="1" applyBorder="1" applyAlignment="1">
      <alignment horizontal="right" vertical="center"/>
    </xf>
    <xf numFmtId="0" fontId="3" fillId="11" borderId="52" xfId="0" applyFont="1" applyFill="1" applyBorder="1" applyAlignment="1">
      <alignment horizontal="center" vertical="center" wrapText="1"/>
    </xf>
    <xf numFmtId="0" fontId="3" fillId="11" borderId="53" xfId="0" applyFont="1" applyFill="1" applyBorder="1" applyAlignment="1">
      <alignment horizontal="center" vertical="center" wrapText="1"/>
    </xf>
    <xf numFmtId="0" fontId="19" fillId="11" borderId="54" xfId="0" quotePrefix="1" applyFont="1" applyFill="1" applyBorder="1" applyAlignment="1">
      <alignment horizontal="center"/>
    </xf>
    <xf numFmtId="4" fontId="0" fillId="0" borderId="55" xfId="0" applyNumberFormat="1" applyFill="1" applyBorder="1"/>
    <xf numFmtId="4" fontId="0" fillId="0" borderId="53" xfId="0" applyNumberFormat="1" applyFill="1" applyBorder="1"/>
    <xf numFmtId="0" fontId="0" fillId="0" borderId="34" xfId="0" applyBorder="1" applyAlignment="1">
      <alignment vertical="center"/>
    </xf>
    <xf numFmtId="4" fontId="3" fillId="11" borderId="51" xfId="0" applyNumberFormat="1" applyFont="1" applyFill="1" applyBorder="1" applyAlignment="1">
      <alignment vertical="center"/>
    </xf>
    <xf numFmtId="0" fontId="3" fillId="20" borderId="11" xfId="0" applyFont="1" applyFill="1" applyBorder="1" applyAlignment="1">
      <alignment horizontal="center"/>
    </xf>
    <xf numFmtId="0" fontId="0" fillId="9" borderId="9" xfId="0" applyFill="1" applyBorder="1" applyAlignment="1">
      <alignment horizontal="center"/>
    </xf>
    <xf numFmtId="0" fontId="3" fillId="9" borderId="10" xfId="0" applyFont="1" applyFill="1" applyBorder="1" applyAlignment="1">
      <alignment horizontal="center"/>
    </xf>
    <xf numFmtId="0" fontId="3" fillId="17" borderId="9" xfId="0" applyFont="1" applyFill="1" applyBorder="1" applyAlignment="1">
      <alignment vertical="center"/>
    </xf>
    <xf numFmtId="4" fontId="3" fillId="17" borderId="39" xfId="0" applyNumberFormat="1" applyFont="1" applyFill="1" applyBorder="1" applyAlignment="1">
      <alignment vertical="center"/>
    </xf>
    <xf numFmtId="4" fontId="3" fillId="17" borderId="22" xfId="0" applyNumberFormat="1" applyFont="1" applyFill="1" applyBorder="1" applyAlignment="1">
      <alignment vertical="center"/>
    </xf>
    <xf numFmtId="4" fontId="3" fillId="17" borderId="23" xfId="0" applyNumberFormat="1" applyFont="1" applyFill="1" applyBorder="1" applyAlignment="1">
      <alignment vertical="center"/>
    </xf>
    <xf numFmtId="0" fontId="7" fillId="0" borderId="1" xfId="0" applyFont="1" applyBorder="1" applyAlignment="1">
      <alignment horizontal="center" vertical="center" wrapText="1"/>
    </xf>
    <xf numFmtId="0" fontId="10" fillId="0" borderId="0" xfId="0" applyFont="1" applyAlignment="1">
      <alignment horizontal="center" vertical="center"/>
    </xf>
    <xf numFmtId="0" fontId="8" fillId="0" borderId="1" xfId="0" applyFont="1" applyBorder="1" applyAlignment="1">
      <alignment horizontal="center" vertical="center" wrapText="1"/>
    </xf>
    <xf numFmtId="0" fontId="9" fillId="0" borderId="0" xfId="0" applyFont="1" applyAlignment="1">
      <alignment horizontal="center" wrapText="1"/>
    </xf>
    <xf numFmtId="0" fontId="22" fillId="9" borderId="34" xfId="0" applyFont="1" applyFill="1" applyBorder="1" applyAlignment="1">
      <alignment horizontal="center" vertical="center" wrapText="1"/>
    </xf>
    <xf numFmtId="0" fontId="0" fillId="9" borderId="35" xfId="0" applyFill="1" applyBorder="1" applyAlignment="1">
      <alignment horizontal="center" vertical="center" wrapText="1"/>
    </xf>
    <xf numFmtId="0" fontId="0" fillId="9" borderId="36" xfId="0" applyFill="1" applyBorder="1" applyAlignment="1">
      <alignment horizontal="center" vertical="center" wrapText="1"/>
    </xf>
    <xf numFmtId="0" fontId="0" fillId="9" borderId="37" xfId="0" applyFill="1" applyBorder="1" applyAlignment="1">
      <alignment horizontal="center" vertical="center" wrapText="1"/>
    </xf>
    <xf numFmtId="4" fontId="25" fillId="8" borderId="30" xfId="0" applyNumberFormat="1" applyFont="1" applyFill="1" applyBorder="1" applyAlignment="1"/>
    <xf numFmtId="4" fontId="25" fillId="8" borderId="27" xfId="0" applyNumberFormat="1" applyFont="1" applyFill="1" applyBorder="1" applyAlignment="1"/>
    <xf numFmtId="0" fontId="0" fillId="6" borderId="6" xfId="0" applyFill="1" applyBorder="1" applyAlignment="1">
      <alignment horizontal="center" wrapText="1"/>
    </xf>
    <xf numFmtId="0" fontId="0" fillId="6" borderId="7" xfId="0" applyFont="1" applyFill="1"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30" fillId="5" borderId="9" xfId="0" applyFont="1" applyFill="1" applyBorder="1" applyAlignment="1">
      <alignment horizontal="center" vertical="center" wrapText="1"/>
    </xf>
    <xf numFmtId="0" fontId="30" fillId="5" borderId="10"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21" fillId="0" borderId="9" xfId="0" applyFont="1" applyBorder="1" applyAlignment="1">
      <alignment horizontal="center" vertical="center" wrapText="1"/>
    </xf>
    <xf numFmtId="0" fontId="0" fillId="0" borderId="10"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21" fillId="0" borderId="6" xfId="0" applyFont="1" applyBorder="1" applyAlignment="1">
      <alignment horizontal="center" vertical="center" wrapText="1"/>
    </xf>
    <xf numFmtId="0" fontId="0" fillId="0" borderId="11" xfId="0" applyBorder="1" applyAlignment="1">
      <alignment horizontal="center"/>
    </xf>
    <xf numFmtId="0" fontId="22" fillId="9" borderId="9" xfId="0" applyFont="1" applyFill="1" applyBorder="1" applyAlignment="1">
      <alignment horizontal="center" vertical="center" wrapText="1"/>
    </xf>
    <xf numFmtId="0" fontId="0" fillId="9" borderId="10" xfId="0" applyFill="1" applyBorder="1" applyAlignment="1">
      <alignment horizontal="center" vertical="center" wrapText="1"/>
    </xf>
    <xf numFmtId="0" fontId="0" fillId="9" borderId="11" xfId="0" applyFill="1" applyBorder="1" applyAlignment="1">
      <alignment horizontal="center" vertical="center" wrapText="1"/>
    </xf>
    <xf numFmtId="4" fontId="25" fillId="8" borderId="45" xfId="0" applyNumberFormat="1" applyFont="1" applyFill="1" applyBorder="1" applyAlignment="1"/>
    <xf numFmtId="4" fontId="25" fillId="8" borderId="31" xfId="0" applyNumberFormat="1" applyFont="1" applyFill="1" applyBorder="1" applyAlignment="1"/>
    <xf numFmtId="0" fontId="14" fillId="0" borderId="0" xfId="1" applyFont="1" applyAlignment="1">
      <alignment horizontal="center" vertical="center" wrapText="1"/>
    </xf>
    <xf numFmtId="0" fontId="15" fillId="7" borderId="9" xfId="1" applyFont="1" applyFill="1" applyBorder="1" applyAlignment="1">
      <alignment horizontal="center" vertical="center" wrapText="1"/>
    </xf>
    <xf numFmtId="0" fontId="15" fillId="7" borderId="10" xfId="1" applyFont="1" applyFill="1" applyBorder="1" applyAlignment="1">
      <alignment horizontal="center" vertical="center" wrapText="1"/>
    </xf>
    <xf numFmtId="0" fontId="15" fillId="7" borderId="11" xfId="1" applyFont="1" applyFill="1" applyBorder="1" applyAlignment="1">
      <alignment horizontal="center" vertical="center" wrapText="1"/>
    </xf>
    <xf numFmtId="0" fontId="15" fillId="4" borderId="45" xfId="1" applyFont="1" applyFill="1" applyBorder="1" applyAlignment="1">
      <alignment horizontal="center" vertical="center" wrapText="1"/>
    </xf>
    <xf numFmtId="0" fontId="15" fillId="4" borderId="37" xfId="1" applyFont="1" applyFill="1" applyBorder="1" applyAlignment="1">
      <alignment horizontal="center" vertical="center" wrapText="1"/>
    </xf>
    <xf numFmtId="0" fontId="15" fillId="4" borderId="31" xfId="1" applyFont="1" applyFill="1" applyBorder="1" applyAlignment="1">
      <alignment horizontal="center" vertical="center" wrapText="1"/>
    </xf>
    <xf numFmtId="0" fontId="3" fillId="0" borderId="31" xfId="0" applyFont="1" applyBorder="1" applyAlignment="1">
      <alignment horizontal="center" vertical="center" wrapText="1"/>
    </xf>
    <xf numFmtId="0" fontId="14" fillId="0" borderId="0" xfId="1" applyFont="1" applyAlignment="1">
      <alignment horizontal="left" vertical="center" wrapText="1"/>
    </xf>
    <xf numFmtId="0" fontId="27" fillId="14" borderId="9" xfId="1" applyFont="1" applyFill="1" applyBorder="1" applyAlignment="1">
      <alignment horizontal="center" vertical="center" wrapText="1"/>
    </xf>
    <xf numFmtId="0" fontId="27" fillId="14" borderId="10" xfId="1" applyFont="1" applyFill="1" applyBorder="1" applyAlignment="1">
      <alignment horizontal="center" vertical="center" wrapText="1"/>
    </xf>
    <xf numFmtId="0" fontId="28" fillId="13" borderId="10" xfId="0" applyFont="1" applyFill="1" applyBorder="1" applyAlignment="1">
      <alignment horizontal="center" wrapText="1"/>
    </xf>
    <xf numFmtId="0" fontId="28" fillId="13" borderId="11" xfId="0" applyFont="1" applyFill="1" applyBorder="1" applyAlignment="1">
      <alignment horizontal="center" wrapText="1"/>
    </xf>
    <xf numFmtId="0" fontId="14" fillId="15" borderId="15" xfId="1" applyFont="1" applyFill="1" applyBorder="1" applyAlignment="1">
      <alignment horizontal="center" vertical="center" wrapText="1"/>
    </xf>
    <xf numFmtId="0" fontId="14" fillId="15" borderId="43" xfId="1" applyFont="1" applyFill="1" applyBorder="1" applyAlignment="1">
      <alignment horizontal="center" vertical="center" wrapText="1"/>
    </xf>
    <xf numFmtId="0" fontId="14" fillId="15" borderId="16" xfId="1" applyFont="1" applyFill="1" applyBorder="1" applyAlignment="1">
      <alignment horizontal="center" vertical="center" wrapText="1"/>
    </xf>
    <xf numFmtId="0" fontId="14" fillId="15" borderId="41" xfId="1" applyFont="1" applyFill="1" applyBorder="1" applyAlignment="1">
      <alignment horizontal="center" vertical="center" wrapText="1"/>
    </xf>
    <xf numFmtId="0" fontId="14" fillId="15" borderId="17" xfId="1" applyFont="1" applyFill="1" applyBorder="1" applyAlignment="1">
      <alignment horizontal="center" vertical="center" wrapText="1"/>
    </xf>
    <xf numFmtId="0" fontId="15" fillId="15" borderId="15" xfId="1" applyFont="1" applyFill="1" applyBorder="1" applyAlignment="1">
      <alignment horizontal="center" vertical="center" wrapText="1"/>
    </xf>
    <xf numFmtId="0" fontId="15" fillId="15" borderId="16" xfId="1" applyFont="1" applyFill="1" applyBorder="1" applyAlignment="1">
      <alignment horizontal="center" vertical="center" wrapText="1"/>
    </xf>
    <xf numFmtId="0" fontId="15" fillId="15" borderId="17" xfId="1" applyFont="1" applyFill="1" applyBorder="1" applyAlignment="1">
      <alignment horizontal="center" vertical="center" wrapText="1"/>
    </xf>
    <xf numFmtId="0" fontId="15" fillId="15" borderId="41" xfId="1" applyFont="1" applyFill="1" applyBorder="1" applyAlignment="1">
      <alignment horizontal="center" vertical="center" wrapText="1"/>
    </xf>
    <xf numFmtId="0" fontId="3" fillId="12" borderId="10" xfId="0" applyFont="1" applyFill="1" applyBorder="1" applyAlignment="1"/>
    <xf numFmtId="0" fontId="3" fillId="12" borderId="11" xfId="0" applyFont="1" applyFill="1" applyBorder="1" applyAlignment="1"/>
    <xf numFmtId="0" fontId="0" fillId="11" borderId="12" xfId="0" applyFill="1" applyBorder="1" applyAlignment="1">
      <alignment horizontal="center" vertical="center"/>
    </xf>
    <xf numFmtId="0" fontId="0" fillId="11" borderId="25" xfId="0" applyFill="1" applyBorder="1" applyAlignment="1">
      <alignment horizontal="center" vertical="center"/>
    </xf>
    <xf numFmtId="0" fontId="3" fillId="11" borderId="14" xfId="0" applyFont="1" applyFill="1" applyBorder="1" applyAlignment="1">
      <alignment horizontal="center" vertical="center"/>
    </xf>
    <xf numFmtId="0" fontId="3" fillId="11" borderId="24" xfId="0" applyFont="1" applyFill="1" applyBorder="1" applyAlignment="1">
      <alignment horizontal="center" vertical="center"/>
    </xf>
    <xf numFmtId="0" fontId="3" fillId="11" borderId="46" xfId="0" applyFont="1" applyFill="1" applyBorder="1" applyAlignment="1">
      <alignment horizontal="center" vertical="center" wrapText="1"/>
    </xf>
    <xf numFmtId="0" fontId="3" fillId="11" borderId="47" xfId="0" applyFont="1" applyFill="1" applyBorder="1" applyAlignment="1">
      <alignment horizontal="center" vertical="center" wrapText="1"/>
    </xf>
    <xf numFmtId="0" fontId="3" fillId="11" borderId="48" xfId="0" applyFont="1" applyFill="1" applyBorder="1" applyAlignment="1">
      <alignment horizontal="center" vertical="center" wrapText="1"/>
    </xf>
    <xf numFmtId="0" fontId="3" fillId="11" borderId="15" xfId="0" applyFont="1" applyFill="1" applyBorder="1" applyAlignment="1">
      <alignment horizontal="center" vertical="center" wrapText="1"/>
    </xf>
    <xf numFmtId="0" fontId="3" fillId="11" borderId="16" xfId="0" applyFont="1" applyFill="1" applyBorder="1" applyAlignment="1">
      <alignment horizontal="center" vertical="center" wrapText="1"/>
    </xf>
    <xf numFmtId="0" fontId="3" fillId="11" borderId="17" xfId="0" applyFont="1" applyFill="1" applyBorder="1" applyAlignment="1">
      <alignment horizontal="center" vertical="center" wrapText="1"/>
    </xf>
    <xf numFmtId="0" fontId="3" fillId="0" borderId="0" xfId="0" applyFont="1" applyAlignment="1">
      <alignment horizontal="center"/>
    </xf>
  </cellXfs>
  <cellStyles count="4">
    <cellStyle name="Κανονικό" xfId="0" builtinId="0"/>
    <cellStyle name="Κανονικό 2" xfId="1" xr:uid="{00000000-0005-0000-0000-000001000000}"/>
    <cellStyle name="Κόμμα" xfId="2" builtinId="3"/>
    <cellStyle name="Ποσοστό" xfId="3" builtinId="5"/>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18</xdr:row>
      <xdr:rowOff>0</xdr:rowOff>
    </xdr:from>
    <xdr:to>
      <xdr:col>1</xdr:col>
      <xdr:colOff>772160</xdr:colOff>
      <xdr:row>21</xdr:row>
      <xdr:rowOff>144780</xdr:rowOff>
    </xdr:to>
    <xdr:pic>
      <xdr:nvPicPr>
        <xdr:cNvPr id="2" name="Εικόνα 1" descr="eu_flag_2colors">
          <a:extLst>
            <a:ext uri="{FF2B5EF4-FFF2-40B4-BE49-F238E27FC236}">
              <a16:creationId xmlns:a16="http://schemas.microsoft.com/office/drawing/2014/main" id="{78D17E06-C0E8-4A9C-8C3A-F61ACEC711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7762875"/>
          <a:ext cx="1057910" cy="716280"/>
        </a:xfrm>
        <a:prstGeom prst="rect">
          <a:avLst/>
        </a:prstGeom>
        <a:noFill/>
        <a:ln w="9525">
          <a:noFill/>
          <a:miter lim="800000"/>
          <a:headEnd/>
          <a:tailEnd/>
        </a:ln>
      </xdr:spPr>
    </xdr:pic>
    <xdr:clientData/>
  </xdr:twoCellAnchor>
  <xdr:twoCellAnchor editAs="oneCell">
    <xdr:from>
      <xdr:col>2</xdr:col>
      <xdr:colOff>457200</xdr:colOff>
      <xdr:row>18</xdr:row>
      <xdr:rowOff>76200</xdr:rowOff>
    </xdr:from>
    <xdr:to>
      <xdr:col>4</xdr:col>
      <xdr:colOff>428625</xdr:colOff>
      <xdr:row>21</xdr:row>
      <xdr:rowOff>158115</xdr:rowOff>
    </xdr:to>
    <xdr:pic>
      <xdr:nvPicPr>
        <xdr:cNvPr id="3" name="Εικόνα 2">
          <a:extLst>
            <a:ext uri="{FF2B5EF4-FFF2-40B4-BE49-F238E27FC236}">
              <a16:creationId xmlns:a16="http://schemas.microsoft.com/office/drawing/2014/main" id="{0371EB89-0F8E-48F2-88F3-4E0616A9483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33600" y="7839075"/>
          <a:ext cx="1190625" cy="653415"/>
        </a:xfrm>
        <a:prstGeom prst="rect">
          <a:avLst/>
        </a:prstGeom>
      </xdr:spPr>
    </xdr:pic>
    <xdr:clientData/>
  </xdr:twoCellAnchor>
  <xdr:twoCellAnchor editAs="oneCell">
    <xdr:from>
      <xdr:col>5</xdr:col>
      <xdr:colOff>438150</xdr:colOff>
      <xdr:row>18</xdr:row>
      <xdr:rowOff>95250</xdr:rowOff>
    </xdr:from>
    <xdr:to>
      <xdr:col>7</xdr:col>
      <xdr:colOff>282575</xdr:colOff>
      <xdr:row>21</xdr:row>
      <xdr:rowOff>161925</xdr:rowOff>
    </xdr:to>
    <xdr:pic>
      <xdr:nvPicPr>
        <xdr:cNvPr id="4" name="Picture 2">
          <a:extLst>
            <a:ext uri="{FF2B5EF4-FFF2-40B4-BE49-F238E27FC236}">
              <a16:creationId xmlns:a16="http://schemas.microsoft.com/office/drawing/2014/main" id="{BC1D593B-5F30-4722-8592-44831F42E4CB}"/>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43350" y="7858125"/>
          <a:ext cx="1063625" cy="638175"/>
        </a:xfrm>
        <a:prstGeom prst="rect">
          <a:avLst/>
        </a:prstGeom>
        <a:noFill/>
        <a:ln>
          <a:noFill/>
        </a:ln>
      </xdr:spPr>
    </xdr:pic>
    <xdr:clientData/>
  </xdr:twoCellAnchor>
  <xdr:twoCellAnchor editAs="oneCell">
    <xdr:from>
      <xdr:col>1</xdr:col>
      <xdr:colOff>409575</xdr:colOff>
      <xdr:row>0</xdr:row>
      <xdr:rowOff>0</xdr:rowOff>
    </xdr:from>
    <xdr:to>
      <xdr:col>7</xdr:col>
      <xdr:colOff>19050</xdr:colOff>
      <xdr:row>3</xdr:row>
      <xdr:rowOff>57150</xdr:rowOff>
    </xdr:to>
    <xdr:pic>
      <xdr:nvPicPr>
        <xdr:cNvPr id="5" name="Εικόνα 4">
          <a:extLst>
            <a:ext uri="{FF2B5EF4-FFF2-40B4-BE49-F238E27FC236}">
              <a16:creationId xmlns:a16="http://schemas.microsoft.com/office/drawing/2014/main" id="{491AD68B-F861-4F86-A007-199BD16880B4}"/>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9175" y="0"/>
          <a:ext cx="3724275" cy="628650"/>
        </a:xfrm>
        <a:prstGeom prst="rect">
          <a:avLst/>
        </a:prstGeom>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H26"/>
  <sheetViews>
    <sheetView showGridLines="0" workbookViewId="0">
      <selection activeCell="I15" sqref="I15"/>
    </sheetView>
  </sheetViews>
  <sheetFormatPr defaultRowHeight="15" x14ac:dyDescent="0.25"/>
  <cols>
    <col min="2" max="2" width="16" customWidth="1"/>
    <col min="8" max="8" width="13.28515625" customWidth="1"/>
  </cols>
  <sheetData>
    <row r="5" spans="1:8" ht="44.25" customHeight="1" x14ac:dyDescent="0.25">
      <c r="A5" s="258" t="s">
        <v>17</v>
      </c>
      <c r="B5" s="258"/>
      <c r="C5" s="258" t="s">
        <v>18</v>
      </c>
      <c r="D5" s="258"/>
      <c r="E5" s="258"/>
      <c r="F5" s="258"/>
      <c r="G5" s="258"/>
      <c r="H5" s="258"/>
    </row>
    <row r="6" spans="1:8" ht="51.75" customHeight="1" x14ac:dyDescent="0.25">
      <c r="A6" s="258" t="s">
        <v>19</v>
      </c>
      <c r="B6" s="258"/>
      <c r="C6" s="258" t="s">
        <v>20</v>
      </c>
      <c r="D6" s="258"/>
      <c r="E6" s="258"/>
      <c r="F6" s="258"/>
      <c r="G6" s="258"/>
      <c r="H6" s="258"/>
    </row>
    <row r="7" spans="1:8" ht="54.75" customHeight="1" x14ac:dyDescent="0.25">
      <c r="A7" s="258" t="s">
        <v>21</v>
      </c>
      <c r="B7" s="258"/>
      <c r="C7" s="258" t="s">
        <v>22</v>
      </c>
      <c r="D7" s="258"/>
      <c r="E7" s="258"/>
      <c r="F7" s="258"/>
      <c r="G7" s="258"/>
      <c r="H7" s="258"/>
    </row>
    <row r="8" spans="1:8" ht="15.75" x14ac:dyDescent="0.25">
      <c r="A8" s="258" t="s">
        <v>23</v>
      </c>
      <c r="B8" s="258"/>
      <c r="C8" s="258" t="s">
        <v>259</v>
      </c>
      <c r="D8" s="258"/>
      <c r="E8" s="258"/>
      <c r="F8" s="258"/>
      <c r="G8" s="258"/>
      <c r="H8" s="258"/>
    </row>
    <row r="9" spans="1:8" ht="38.25" customHeight="1" x14ac:dyDescent="0.25">
      <c r="A9" s="258" t="s">
        <v>43</v>
      </c>
      <c r="B9" s="258"/>
      <c r="C9" s="260"/>
      <c r="D9" s="260"/>
      <c r="E9" s="260"/>
      <c r="F9" s="260"/>
      <c r="G9" s="260"/>
      <c r="H9" s="260"/>
    </row>
    <row r="10" spans="1:8" ht="22.5" customHeight="1" x14ac:dyDescent="0.25">
      <c r="A10" s="258" t="s">
        <v>27</v>
      </c>
      <c r="B10" s="258"/>
      <c r="C10" s="260"/>
      <c r="D10" s="260"/>
      <c r="E10" s="260"/>
      <c r="F10" s="260"/>
      <c r="G10" s="260"/>
      <c r="H10" s="260"/>
    </row>
    <row r="15" spans="1:8" ht="20.25" customHeight="1" x14ac:dyDescent="0.25">
      <c r="B15" s="261" t="s">
        <v>28</v>
      </c>
      <c r="C15" s="261"/>
      <c r="D15" s="261"/>
      <c r="E15" s="261"/>
      <c r="F15" s="261"/>
      <c r="G15" s="261"/>
    </row>
    <row r="16" spans="1:8" ht="20.25" customHeight="1" x14ac:dyDescent="0.25">
      <c r="B16" s="261"/>
      <c r="C16" s="261"/>
      <c r="D16" s="261"/>
      <c r="E16" s="261"/>
      <c r="F16" s="261"/>
      <c r="G16" s="261"/>
    </row>
    <row r="17" spans="1:7" ht="20.25" x14ac:dyDescent="0.3">
      <c r="B17" s="9"/>
      <c r="C17" s="9"/>
      <c r="D17" s="9"/>
      <c r="E17" s="9"/>
      <c r="F17" s="9"/>
      <c r="G17" s="9"/>
    </row>
    <row r="24" spans="1:7" x14ac:dyDescent="0.25">
      <c r="A24" s="259" t="s">
        <v>24</v>
      </c>
      <c r="B24" s="259"/>
    </row>
    <row r="25" spans="1:7" x14ac:dyDescent="0.25">
      <c r="A25" s="259" t="s">
        <v>25</v>
      </c>
      <c r="B25" s="259"/>
    </row>
    <row r="26" spans="1:7" x14ac:dyDescent="0.25">
      <c r="A26" s="259" t="s">
        <v>26</v>
      </c>
      <c r="B26" s="259"/>
    </row>
  </sheetData>
  <mergeCells count="16">
    <mergeCell ref="A26:B26"/>
    <mergeCell ref="A10:B10"/>
    <mergeCell ref="C10:H10"/>
    <mergeCell ref="A7:B7"/>
    <mergeCell ref="C7:H7"/>
    <mergeCell ref="A8:B8"/>
    <mergeCell ref="C8:H8"/>
    <mergeCell ref="A24:B24"/>
    <mergeCell ref="B15:G16"/>
    <mergeCell ref="A9:B9"/>
    <mergeCell ref="C9:H9"/>
    <mergeCell ref="A5:B5"/>
    <mergeCell ref="C5:H5"/>
    <mergeCell ref="A6:B6"/>
    <mergeCell ref="C6:H6"/>
    <mergeCell ref="A25:B25"/>
  </mergeCells>
  <pageMargins left="0.70866141732283472" right="0.70866141732283472" top="0.74803149606299213" bottom="0.74803149606299213"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S59"/>
  <sheetViews>
    <sheetView showGridLines="0" zoomScale="87" zoomScaleNormal="87" workbookViewId="0">
      <selection activeCell="C9" sqref="C9"/>
    </sheetView>
  </sheetViews>
  <sheetFormatPr defaultRowHeight="15" x14ac:dyDescent="0.25"/>
  <cols>
    <col min="1" max="1" width="2.28515625" customWidth="1"/>
    <col min="2" max="2" width="5.5703125" style="12" customWidth="1"/>
    <col min="3" max="3" width="33.5703125" style="12" customWidth="1"/>
    <col min="4" max="4" width="34.42578125" style="12" bestFit="1" customWidth="1"/>
    <col min="5" max="7" width="9.140625" style="12"/>
    <col min="8" max="8" width="9" style="13" customWidth="1"/>
    <col min="9" max="9" width="10.28515625" style="14" customWidth="1"/>
    <col min="10" max="10" width="10.7109375" style="14" customWidth="1"/>
    <col min="11" max="15" width="9.85546875" style="14" customWidth="1"/>
    <col min="16" max="16" width="27.28515625" customWidth="1"/>
    <col min="17" max="17" width="41" style="2" customWidth="1"/>
    <col min="18" max="18" width="18.42578125" customWidth="1"/>
    <col min="19" max="19" width="29.42578125" customWidth="1"/>
  </cols>
  <sheetData>
    <row r="3" spans="2:19" x14ac:dyDescent="0.25">
      <c r="B3" s="23"/>
    </row>
    <row r="4" spans="2:19" ht="9" customHeight="1" thickBot="1" x14ac:dyDescent="0.3"/>
    <row r="5" spans="2:19" ht="27.75" customHeight="1" thickBot="1" x14ac:dyDescent="0.3">
      <c r="B5" s="276" t="s">
        <v>101</v>
      </c>
      <c r="C5" s="277"/>
      <c r="D5" s="277"/>
      <c r="E5" s="277"/>
      <c r="F5" s="277"/>
      <c r="G5" s="277"/>
      <c r="H5" s="277"/>
      <c r="I5" s="277"/>
      <c r="J5" s="277"/>
      <c r="K5" s="277"/>
      <c r="L5" s="277"/>
      <c r="M5" s="278"/>
      <c r="N5" s="279"/>
      <c r="O5" s="280"/>
    </row>
    <row r="6" spans="2:19" ht="39" customHeight="1" thickBot="1" x14ac:dyDescent="0.3">
      <c r="B6" s="281" t="s">
        <v>233</v>
      </c>
      <c r="C6" s="282"/>
      <c r="D6" s="282"/>
      <c r="E6" s="283"/>
      <c r="F6" s="283"/>
      <c r="G6" s="283"/>
      <c r="H6" s="283"/>
      <c r="I6" s="283"/>
      <c r="J6" s="284"/>
      <c r="K6" s="268" t="s">
        <v>225</v>
      </c>
      <c r="L6" s="269"/>
      <c r="M6" s="269"/>
      <c r="N6" s="270"/>
      <c r="O6" s="271"/>
      <c r="P6" s="24"/>
      <c r="Q6" s="24"/>
      <c r="R6" s="24"/>
      <c r="S6" s="24"/>
    </row>
    <row r="7" spans="2:19" ht="51" x14ac:dyDescent="0.25">
      <c r="B7" s="234" t="s">
        <v>29</v>
      </c>
      <c r="C7" s="229" t="s">
        <v>253</v>
      </c>
      <c r="D7" s="235" t="s">
        <v>80</v>
      </c>
      <c r="E7" s="228" t="s">
        <v>81</v>
      </c>
      <c r="F7" s="229" t="s">
        <v>82</v>
      </c>
      <c r="G7" s="229" t="s">
        <v>78</v>
      </c>
      <c r="H7" s="230" t="s">
        <v>74</v>
      </c>
      <c r="I7" s="230" t="s">
        <v>30</v>
      </c>
      <c r="J7" s="231" t="s">
        <v>79</v>
      </c>
      <c r="K7" s="226" t="s">
        <v>82</v>
      </c>
      <c r="L7" s="27" t="s">
        <v>78</v>
      </c>
      <c r="M7" s="27" t="s">
        <v>227</v>
      </c>
      <c r="N7" s="27" t="s">
        <v>228</v>
      </c>
      <c r="O7" s="28" t="s">
        <v>229</v>
      </c>
      <c r="P7" s="93" t="s">
        <v>76</v>
      </c>
      <c r="Q7" s="94" t="s">
        <v>62</v>
      </c>
      <c r="R7" s="94" t="s">
        <v>77</v>
      </c>
      <c r="S7" s="95" t="s">
        <v>1</v>
      </c>
    </row>
    <row r="8" spans="2:19" ht="15.75" thickBot="1" x14ac:dyDescent="0.3">
      <c r="B8" s="29">
        <v>1</v>
      </c>
      <c r="C8" s="30">
        <v>2</v>
      </c>
      <c r="D8" s="236">
        <v>3</v>
      </c>
      <c r="E8" s="232">
        <v>4</v>
      </c>
      <c r="F8" s="30">
        <v>5</v>
      </c>
      <c r="G8" s="30">
        <v>6</v>
      </c>
      <c r="H8" s="31">
        <v>7</v>
      </c>
      <c r="I8" s="31">
        <v>8</v>
      </c>
      <c r="J8" s="233">
        <v>9</v>
      </c>
      <c r="K8" s="227">
        <v>10</v>
      </c>
      <c r="L8" s="34">
        <v>11</v>
      </c>
      <c r="M8" s="34">
        <v>12</v>
      </c>
      <c r="N8" s="34">
        <v>13</v>
      </c>
      <c r="O8" s="82">
        <v>14</v>
      </c>
      <c r="P8" s="33">
        <v>15</v>
      </c>
      <c r="Q8" s="35">
        <v>16</v>
      </c>
      <c r="R8" s="34">
        <v>17</v>
      </c>
      <c r="S8" s="35">
        <v>18</v>
      </c>
    </row>
    <row r="9" spans="2:19" x14ac:dyDescent="0.25">
      <c r="B9" s="36"/>
      <c r="C9" s="63"/>
      <c r="D9" s="37"/>
      <c r="E9" s="38"/>
      <c r="F9" s="39"/>
      <c r="G9" s="39"/>
      <c r="H9" s="19">
        <f t="shared" ref="H9:H13" si="0">ROUND(G9*F9,2)</f>
        <v>0</v>
      </c>
      <c r="I9" s="19">
        <f t="shared" ref="I9:I13" si="1">H9*0.124</f>
        <v>0</v>
      </c>
      <c r="J9" s="40">
        <f t="shared" ref="J9:J13" si="2">+H9+I9</f>
        <v>0</v>
      </c>
      <c r="K9" s="240"/>
      <c r="L9" s="241"/>
      <c r="M9" s="241"/>
      <c r="N9" s="241"/>
      <c r="O9" s="242"/>
      <c r="P9" s="87"/>
      <c r="Q9" s="15"/>
      <c r="R9" s="15"/>
      <c r="S9" s="88"/>
    </row>
    <row r="10" spans="2:19" x14ac:dyDescent="0.25">
      <c r="B10" s="42"/>
      <c r="C10" s="63"/>
      <c r="D10" s="43"/>
      <c r="E10" s="44"/>
      <c r="F10" s="45"/>
      <c r="G10" s="45"/>
      <c r="H10" s="17">
        <f t="shared" si="0"/>
        <v>0</v>
      </c>
      <c r="I10" s="17">
        <f t="shared" si="1"/>
        <v>0</v>
      </c>
      <c r="J10" s="46">
        <f t="shared" si="2"/>
        <v>0</v>
      </c>
      <c r="K10" s="47"/>
      <c r="L10" s="17"/>
      <c r="M10" s="17"/>
      <c r="N10" s="17"/>
      <c r="O10" s="18"/>
      <c r="P10" s="87"/>
      <c r="Q10" s="15"/>
      <c r="R10" s="15"/>
      <c r="S10" s="88"/>
    </row>
    <row r="11" spans="2:19" x14ac:dyDescent="0.25">
      <c r="B11" s="42"/>
      <c r="C11" s="63"/>
      <c r="D11" s="43"/>
      <c r="E11" s="44"/>
      <c r="F11" s="45"/>
      <c r="G11" s="45"/>
      <c r="H11" s="17">
        <f t="shared" si="0"/>
        <v>0</v>
      </c>
      <c r="I11" s="17">
        <f t="shared" si="1"/>
        <v>0</v>
      </c>
      <c r="J11" s="46">
        <f t="shared" si="2"/>
        <v>0</v>
      </c>
      <c r="K11" s="47"/>
      <c r="L11" s="17"/>
      <c r="M11" s="17"/>
      <c r="N11" s="17"/>
      <c r="O11" s="18"/>
      <c r="P11" s="87"/>
      <c r="Q11" s="15"/>
      <c r="R11" s="15"/>
      <c r="S11" s="88"/>
    </row>
    <row r="12" spans="2:19" x14ac:dyDescent="0.25">
      <c r="B12" s="42"/>
      <c r="C12" s="63"/>
      <c r="D12" s="43"/>
      <c r="E12" s="44"/>
      <c r="F12" s="45"/>
      <c r="G12" s="45"/>
      <c r="H12" s="17">
        <f t="shared" si="0"/>
        <v>0</v>
      </c>
      <c r="I12" s="17">
        <f t="shared" si="1"/>
        <v>0</v>
      </c>
      <c r="J12" s="46">
        <f t="shared" si="2"/>
        <v>0</v>
      </c>
      <c r="K12" s="47"/>
      <c r="L12" s="17"/>
      <c r="M12" s="17"/>
      <c r="N12" s="17"/>
      <c r="O12" s="18"/>
      <c r="P12" s="87"/>
      <c r="Q12" s="15"/>
      <c r="R12" s="15"/>
      <c r="S12" s="88"/>
    </row>
    <row r="13" spans="2:19" ht="15.75" thickBot="1" x14ac:dyDescent="0.3">
      <c r="B13" s="48"/>
      <c r="C13" s="63"/>
      <c r="D13" s="49"/>
      <c r="E13" s="50"/>
      <c r="F13" s="51"/>
      <c r="G13" s="51"/>
      <c r="H13" s="21">
        <f t="shared" si="0"/>
        <v>0</v>
      </c>
      <c r="I13" s="21">
        <f t="shared" si="1"/>
        <v>0</v>
      </c>
      <c r="J13" s="52">
        <f t="shared" si="2"/>
        <v>0</v>
      </c>
      <c r="K13" s="243"/>
      <c r="L13" s="21"/>
      <c r="M13" s="21"/>
      <c r="N13" s="21"/>
      <c r="O13" s="22"/>
      <c r="P13" s="87"/>
      <c r="Q13" s="15"/>
      <c r="R13" s="15"/>
      <c r="S13" s="88"/>
    </row>
    <row r="14" spans="2:19" ht="15.75" thickBot="1" x14ac:dyDescent="0.3">
      <c r="B14" s="262" t="s">
        <v>0</v>
      </c>
      <c r="C14" s="263"/>
      <c r="D14" s="264"/>
      <c r="E14" s="262"/>
      <c r="F14" s="263"/>
      <c r="G14" s="265"/>
      <c r="H14" s="53">
        <f t="shared" ref="H14:I14" si="3">SUM(H9:H13)</f>
        <v>0</v>
      </c>
      <c r="I14" s="53">
        <f t="shared" si="3"/>
        <v>0</v>
      </c>
      <c r="J14" s="54">
        <f>SUM(J9:J13)</f>
        <v>0</v>
      </c>
      <c r="K14" s="266"/>
      <c r="L14" s="267"/>
      <c r="M14" s="65">
        <f>SUM(M9:M13)</f>
        <v>0</v>
      </c>
      <c r="N14" s="65">
        <f t="shared" ref="N14:O14" si="4">SUM(N9:N13)</f>
        <v>0</v>
      </c>
      <c r="O14" s="83">
        <f t="shared" si="4"/>
        <v>0</v>
      </c>
      <c r="P14" s="89"/>
      <c r="Q14" s="90"/>
      <c r="R14" s="91"/>
      <c r="S14" s="92"/>
    </row>
    <row r="15" spans="2:19" ht="15.75" thickBot="1" x14ac:dyDescent="0.3"/>
    <row r="16" spans="2:19" ht="27.75" customHeight="1" thickBot="1" x14ac:dyDescent="0.3">
      <c r="B16" s="276" t="s">
        <v>100</v>
      </c>
      <c r="C16" s="277"/>
      <c r="D16" s="277"/>
      <c r="E16" s="277"/>
      <c r="F16" s="277"/>
      <c r="G16" s="277"/>
      <c r="H16" s="277"/>
      <c r="I16" s="277"/>
      <c r="J16" s="277"/>
      <c r="K16" s="277"/>
      <c r="L16" s="277"/>
      <c r="M16" s="278"/>
      <c r="N16" s="279"/>
      <c r="O16" s="280"/>
    </row>
    <row r="17" spans="2:19" ht="31.5" customHeight="1" thickBot="1" x14ac:dyDescent="0.3">
      <c r="B17" s="285" t="s">
        <v>233</v>
      </c>
      <c r="C17" s="283"/>
      <c r="D17" s="283"/>
      <c r="E17" s="282"/>
      <c r="F17" s="282"/>
      <c r="G17" s="282"/>
      <c r="H17" s="282"/>
      <c r="I17" s="282"/>
      <c r="J17" s="286"/>
      <c r="K17" s="268" t="s">
        <v>225</v>
      </c>
      <c r="L17" s="269"/>
      <c r="M17" s="269"/>
      <c r="N17" s="270"/>
      <c r="O17" s="271"/>
      <c r="P17" s="24"/>
      <c r="Q17" s="24"/>
      <c r="R17" s="24"/>
      <c r="S17" s="24"/>
    </row>
    <row r="18" spans="2:19" ht="51" x14ac:dyDescent="0.25">
      <c r="B18" s="234" t="s">
        <v>29</v>
      </c>
      <c r="C18" s="229" t="s">
        <v>253</v>
      </c>
      <c r="D18" s="235" t="s">
        <v>80</v>
      </c>
      <c r="E18" s="228" t="s">
        <v>81</v>
      </c>
      <c r="F18" s="229" t="s">
        <v>82</v>
      </c>
      <c r="G18" s="229" t="s">
        <v>78</v>
      </c>
      <c r="H18" s="230" t="s">
        <v>74</v>
      </c>
      <c r="I18" s="230" t="s">
        <v>30</v>
      </c>
      <c r="J18" s="231" t="s">
        <v>79</v>
      </c>
      <c r="K18" s="26" t="s">
        <v>82</v>
      </c>
      <c r="L18" s="27" t="s">
        <v>78</v>
      </c>
      <c r="M18" s="27" t="s">
        <v>227</v>
      </c>
      <c r="N18" s="27" t="s">
        <v>228</v>
      </c>
      <c r="O18" s="28" t="s">
        <v>229</v>
      </c>
      <c r="P18" s="84" t="s">
        <v>76</v>
      </c>
      <c r="Q18" s="85" t="s">
        <v>62</v>
      </c>
      <c r="R18" s="85" t="s">
        <v>77</v>
      </c>
      <c r="S18" s="86" t="s">
        <v>1</v>
      </c>
    </row>
    <row r="19" spans="2:19" ht="15.75" thickBot="1" x14ac:dyDescent="0.3">
      <c r="B19" s="29">
        <v>1</v>
      </c>
      <c r="C19" s="30">
        <v>2</v>
      </c>
      <c r="D19" s="236">
        <v>3</v>
      </c>
      <c r="E19" s="232">
        <v>4</v>
      </c>
      <c r="F19" s="30">
        <v>5</v>
      </c>
      <c r="G19" s="30">
        <v>6</v>
      </c>
      <c r="H19" s="31">
        <v>7</v>
      </c>
      <c r="I19" s="31">
        <v>8</v>
      </c>
      <c r="J19" s="233">
        <v>9</v>
      </c>
      <c r="K19" s="33">
        <v>10</v>
      </c>
      <c r="L19" s="34">
        <v>11</v>
      </c>
      <c r="M19" s="34">
        <v>12</v>
      </c>
      <c r="N19" s="34">
        <v>13</v>
      </c>
      <c r="O19" s="35">
        <v>14</v>
      </c>
      <c r="P19" s="33">
        <v>15</v>
      </c>
      <c r="Q19" s="35">
        <v>16</v>
      </c>
      <c r="R19" s="34">
        <v>17</v>
      </c>
      <c r="S19" s="35">
        <v>18</v>
      </c>
    </row>
    <row r="20" spans="2:19" x14ac:dyDescent="0.25">
      <c r="B20" s="36"/>
      <c r="C20" s="63"/>
      <c r="D20" s="106"/>
      <c r="E20" s="38" t="s">
        <v>237</v>
      </c>
      <c r="F20" s="39">
        <v>1</v>
      </c>
      <c r="G20" s="39">
        <v>1000</v>
      </c>
      <c r="H20" s="19">
        <f t="shared" ref="H20:H24" si="5">ROUND(G20*F20,2)</f>
        <v>1000</v>
      </c>
      <c r="I20" s="19">
        <f>H20*0.113</f>
        <v>113</v>
      </c>
      <c r="J20" s="20">
        <f t="shared" ref="J20:J24" si="6">+H20+I20</f>
        <v>1113</v>
      </c>
      <c r="K20" s="240">
        <v>1</v>
      </c>
      <c r="L20" s="241">
        <f>M20/K20</f>
        <v>400</v>
      </c>
      <c r="M20" s="241">
        <f>'Πίνακας αναδρομικών δαπανών '!T9</f>
        <v>400</v>
      </c>
      <c r="N20" s="241">
        <f>'Πίνακας αναδρομικών δαπανών '!V9</f>
        <v>52</v>
      </c>
      <c r="O20" s="242">
        <f>'Πίνακας αναδρομικών δαπανών '!W9</f>
        <v>452</v>
      </c>
      <c r="P20" s="87"/>
      <c r="Q20" s="15"/>
      <c r="R20" s="15"/>
      <c r="S20" s="88"/>
    </row>
    <row r="21" spans="2:19" x14ac:dyDescent="0.25">
      <c r="B21" s="42"/>
      <c r="C21" s="63"/>
      <c r="D21" s="43"/>
      <c r="E21" s="44"/>
      <c r="F21" s="45"/>
      <c r="G21" s="45"/>
      <c r="H21" s="17">
        <f t="shared" si="5"/>
        <v>0</v>
      </c>
      <c r="I21" s="17">
        <f t="shared" ref="I21:I24" si="7">H21*0.124</f>
        <v>0</v>
      </c>
      <c r="J21" s="18">
        <f t="shared" si="6"/>
        <v>0</v>
      </c>
      <c r="K21" s="47"/>
      <c r="L21" s="17"/>
      <c r="M21" s="17"/>
      <c r="N21" s="17"/>
      <c r="O21" s="18"/>
      <c r="P21" s="87"/>
      <c r="Q21" s="15"/>
      <c r="R21" s="15"/>
      <c r="S21" s="88"/>
    </row>
    <row r="22" spans="2:19" x14ac:dyDescent="0.25">
      <c r="B22" s="42"/>
      <c r="C22" s="63"/>
      <c r="D22" s="43"/>
      <c r="E22" s="44"/>
      <c r="F22" s="45"/>
      <c r="G22" s="45"/>
      <c r="H22" s="17">
        <f t="shared" si="5"/>
        <v>0</v>
      </c>
      <c r="I22" s="17">
        <f t="shared" si="7"/>
        <v>0</v>
      </c>
      <c r="J22" s="18">
        <f t="shared" si="6"/>
        <v>0</v>
      </c>
      <c r="K22" s="47"/>
      <c r="L22" s="17"/>
      <c r="M22" s="17"/>
      <c r="N22" s="17"/>
      <c r="O22" s="18"/>
      <c r="P22" s="87"/>
      <c r="Q22" s="15"/>
      <c r="R22" s="15"/>
      <c r="S22" s="88"/>
    </row>
    <row r="23" spans="2:19" x14ac:dyDescent="0.25">
      <c r="B23" s="42"/>
      <c r="C23" s="63"/>
      <c r="D23" s="43"/>
      <c r="E23" s="44"/>
      <c r="F23" s="45"/>
      <c r="G23" s="45"/>
      <c r="H23" s="17">
        <f t="shared" si="5"/>
        <v>0</v>
      </c>
      <c r="I23" s="17">
        <f t="shared" si="7"/>
        <v>0</v>
      </c>
      <c r="J23" s="18">
        <f t="shared" si="6"/>
        <v>0</v>
      </c>
      <c r="K23" s="47"/>
      <c r="L23" s="17"/>
      <c r="M23" s="17"/>
      <c r="N23" s="17"/>
      <c r="O23" s="18"/>
      <c r="P23" s="87"/>
      <c r="Q23" s="15"/>
      <c r="R23" s="15"/>
      <c r="S23" s="88"/>
    </row>
    <row r="24" spans="2:19" ht="15.75" thickBot="1" x14ac:dyDescent="0.3">
      <c r="B24" s="48"/>
      <c r="C24" s="63"/>
      <c r="D24" s="49"/>
      <c r="E24" s="50"/>
      <c r="F24" s="51"/>
      <c r="G24" s="51"/>
      <c r="H24" s="21">
        <f t="shared" si="5"/>
        <v>0</v>
      </c>
      <c r="I24" s="21">
        <f t="shared" si="7"/>
        <v>0</v>
      </c>
      <c r="J24" s="22">
        <f t="shared" si="6"/>
        <v>0</v>
      </c>
      <c r="K24" s="243"/>
      <c r="L24" s="21"/>
      <c r="M24" s="21"/>
      <c r="N24" s="21"/>
      <c r="O24" s="22"/>
      <c r="P24" s="87"/>
      <c r="Q24" s="15"/>
      <c r="R24" s="15"/>
      <c r="S24" s="88"/>
    </row>
    <row r="25" spans="2:19" ht="15.75" thickBot="1" x14ac:dyDescent="0.3">
      <c r="B25" s="262" t="s">
        <v>0</v>
      </c>
      <c r="C25" s="263"/>
      <c r="D25" s="264"/>
      <c r="E25" s="262"/>
      <c r="F25" s="263"/>
      <c r="G25" s="265"/>
      <c r="H25" s="53">
        <f t="shared" ref="H25" si="8">SUM(H20:H24)</f>
        <v>1000</v>
      </c>
      <c r="I25" s="53">
        <f t="shared" ref="I25" si="9">SUM(I20:I24)</f>
        <v>113</v>
      </c>
      <c r="J25" s="61">
        <f>SUM(J20:J24)</f>
        <v>1113</v>
      </c>
      <c r="K25" s="266"/>
      <c r="L25" s="267"/>
      <c r="M25" s="65">
        <f>SUM(M20:M24)</f>
        <v>400</v>
      </c>
      <c r="N25" s="65">
        <f t="shared" ref="N25:O25" si="10">SUM(N20:N24)</f>
        <v>52</v>
      </c>
      <c r="O25" s="65">
        <f t="shared" si="10"/>
        <v>452</v>
      </c>
      <c r="P25" s="89"/>
      <c r="Q25" s="90"/>
      <c r="R25" s="91"/>
      <c r="S25" s="92"/>
    </row>
    <row r="26" spans="2:19" ht="15.75" thickBot="1" x14ac:dyDescent="0.3"/>
    <row r="27" spans="2:19" ht="27.75" customHeight="1" thickBot="1" x14ac:dyDescent="0.3">
      <c r="B27" s="276" t="s">
        <v>102</v>
      </c>
      <c r="C27" s="277"/>
      <c r="D27" s="277"/>
      <c r="E27" s="277"/>
      <c r="F27" s="277"/>
      <c r="G27" s="277"/>
      <c r="H27" s="277"/>
      <c r="I27" s="277"/>
      <c r="J27" s="277"/>
      <c r="K27" s="277"/>
      <c r="L27" s="277"/>
      <c r="M27" s="278"/>
      <c r="N27" s="279"/>
      <c r="O27" s="280"/>
    </row>
    <row r="28" spans="2:19" ht="33" customHeight="1" thickBot="1" x14ac:dyDescent="0.3">
      <c r="B28" s="281" t="s">
        <v>233</v>
      </c>
      <c r="C28" s="282"/>
      <c r="D28" s="282"/>
      <c r="E28" s="282"/>
      <c r="F28" s="282"/>
      <c r="G28" s="282"/>
      <c r="H28" s="282"/>
      <c r="I28" s="282"/>
      <c r="J28" s="286"/>
      <c r="K28" s="268" t="s">
        <v>225</v>
      </c>
      <c r="L28" s="269"/>
      <c r="M28" s="269"/>
      <c r="N28" s="270"/>
      <c r="O28" s="271"/>
      <c r="P28" s="24"/>
      <c r="Q28" s="24"/>
      <c r="R28" s="24"/>
      <c r="S28" s="24"/>
    </row>
    <row r="29" spans="2:19" ht="51" x14ac:dyDescent="0.25">
      <c r="B29" s="234" t="s">
        <v>29</v>
      </c>
      <c r="C29" s="229" t="s">
        <v>253</v>
      </c>
      <c r="D29" s="235" t="s">
        <v>80</v>
      </c>
      <c r="E29" s="228" t="s">
        <v>81</v>
      </c>
      <c r="F29" s="229" t="s">
        <v>82</v>
      </c>
      <c r="G29" s="229" t="s">
        <v>78</v>
      </c>
      <c r="H29" s="230" t="s">
        <v>74</v>
      </c>
      <c r="I29" s="230" t="s">
        <v>30</v>
      </c>
      <c r="J29" s="231" t="s">
        <v>79</v>
      </c>
      <c r="K29" s="26" t="s">
        <v>82</v>
      </c>
      <c r="L29" s="27" t="s">
        <v>78</v>
      </c>
      <c r="M29" s="27" t="s">
        <v>227</v>
      </c>
      <c r="N29" s="27" t="s">
        <v>228</v>
      </c>
      <c r="O29" s="28" t="s">
        <v>229</v>
      </c>
      <c r="P29" s="84" t="s">
        <v>76</v>
      </c>
      <c r="Q29" s="85" t="s">
        <v>62</v>
      </c>
      <c r="R29" s="85" t="s">
        <v>77</v>
      </c>
      <c r="S29" s="86" t="s">
        <v>1</v>
      </c>
    </row>
    <row r="30" spans="2:19" ht="15.75" thickBot="1" x14ac:dyDescent="0.3">
      <c r="B30" s="29">
        <v>1</v>
      </c>
      <c r="C30" s="30">
        <v>2</v>
      </c>
      <c r="D30" s="236">
        <v>3</v>
      </c>
      <c r="E30" s="232">
        <v>4</v>
      </c>
      <c r="F30" s="30">
        <v>5</v>
      </c>
      <c r="G30" s="30">
        <v>6</v>
      </c>
      <c r="H30" s="31">
        <v>7</v>
      </c>
      <c r="I30" s="31">
        <v>8</v>
      </c>
      <c r="J30" s="233">
        <v>9</v>
      </c>
      <c r="K30" s="33">
        <v>10</v>
      </c>
      <c r="L30" s="34">
        <v>11</v>
      </c>
      <c r="M30" s="34">
        <v>12</v>
      </c>
      <c r="N30" s="34">
        <v>13</v>
      </c>
      <c r="O30" s="35">
        <v>14</v>
      </c>
      <c r="P30" s="33">
        <v>15</v>
      </c>
      <c r="Q30" s="35">
        <v>16</v>
      </c>
      <c r="R30" s="34">
        <v>17</v>
      </c>
      <c r="S30" s="35">
        <v>18</v>
      </c>
    </row>
    <row r="31" spans="2:19" x14ac:dyDescent="0.25">
      <c r="B31" s="36"/>
      <c r="C31" s="63"/>
      <c r="D31" s="111"/>
      <c r="E31" s="38" t="s">
        <v>239</v>
      </c>
      <c r="F31" s="39">
        <v>1</v>
      </c>
      <c r="G31" s="39">
        <v>5000</v>
      </c>
      <c r="H31" s="19">
        <f t="shared" ref="H31:H35" si="11">ROUND(G31*F31,2)</f>
        <v>5000</v>
      </c>
      <c r="I31" s="19">
        <f t="shared" ref="I31:I35" si="12">H31*0.124</f>
        <v>620</v>
      </c>
      <c r="J31" s="20">
        <f t="shared" ref="J31:J35" si="13">+H31+I31</f>
        <v>5620</v>
      </c>
      <c r="K31" s="240">
        <v>1</v>
      </c>
      <c r="L31" s="241">
        <f>M31/K31</f>
        <v>600</v>
      </c>
      <c r="M31" s="241">
        <f>'Πίνακας αναδρομικών δαπανών '!T11</f>
        <v>600</v>
      </c>
      <c r="N31" s="241">
        <f>'Πίνακας αναδρομικών δαπανών '!V11</f>
        <v>144</v>
      </c>
      <c r="O31" s="242">
        <f>'Πίνακας αναδρομικών δαπανών '!W11</f>
        <v>744</v>
      </c>
      <c r="P31" s="8"/>
      <c r="Q31" s="15"/>
      <c r="R31" s="15"/>
      <c r="S31" s="16"/>
    </row>
    <row r="32" spans="2:19" x14ac:dyDescent="0.25">
      <c r="B32" s="42"/>
      <c r="C32" s="63"/>
      <c r="D32" s="111"/>
      <c r="E32" s="44" t="s">
        <v>237</v>
      </c>
      <c r="F32" s="45">
        <v>1</v>
      </c>
      <c r="G32" s="45">
        <v>2000</v>
      </c>
      <c r="H32" s="17">
        <f t="shared" si="11"/>
        <v>2000</v>
      </c>
      <c r="I32" s="17">
        <f t="shared" si="12"/>
        <v>248</v>
      </c>
      <c r="J32" s="18">
        <f t="shared" si="13"/>
        <v>2248</v>
      </c>
      <c r="K32" s="47"/>
      <c r="L32" s="17"/>
      <c r="M32" s="17"/>
      <c r="N32" s="17"/>
      <c r="O32" s="18"/>
      <c r="P32" s="8"/>
      <c r="Q32" s="15"/>
      <c r="R32" s="15"/>
      <c r="S32" s="16"/>
    </row>
    <row r="33" spans="2:19" x14ac:dyDescent="0.25">
      <c r="B33" s="42"/>
      <c r="C33" s="63"/>
      <c r="D33" s="43"/>
      <c r="E33" s="44"/>
      <c r="F33" s="45"/>
      <c r="G33" s="45"/>
      <c r="H33" s="17">
        <f t="shared" si="11"/>
        <v>0</v>
      </c>
      <c r="I33" s="17">
        <f t="shared" si="12"/>
        <v>0</v>
      </c>
      <c r="J33" s="18">
        <f t="shared" si="13"/>
        <v>0</v>
      </c>
      <c r="K33" s="47"/>
      <c r="L33" s="17"/>
      <c r="M33" s="17"/>
      <c r="N33" s="17"/>
      <c r="O33" s="18"/>
      <c r="P33" s="8"/>
      <c r="Q33" s="15"/>
      <c r="R33" s="15"/>
      <c r="S33" s="16"/>
    </row>
    <row r="34" spans="2:19" x14ac:dyDescent="0.25">
      <c r="B34" s="42"/>
      <c r="C34" s="63"/>
      <c r="D34" s="43"/>
      <c r="E34" s="44"/>
      <c r="F34" s="45"/>
      <c r="G34" s="45"/>
      <c r="H34" s="17">
        <f t="shared" si="11"/>
        <v>0</v>
      </c>
      <c r="I34" s="17">
        <f t="shared" si="12"/>
        <v>0</v>
      </c>
      <c r="J34" s="18">
        <f t="shared" si="13"/>
        <v>0</v>
      </c>
      <c r="K34" s="47"/>
      <c r="L34" s="17"/>
      <c r="M34" s="17"/>
      <c r="N34" s="17"/>
      <c r="O34" s="18"/>
      <c r="P34" s="8"/>
      <c r="Q34" s="15"/>
      <c r="R34" s="15"/>
      <c r="S34" s="16"/>
    </row>
    <row r="35" spans="2:19" ht="15.75" thickBot="1" x14ac:dyDescent="0.3">
      <c r="B35" s="48"/>
      <c r="C35" s="63"/>
      <c r="D35" s="49"/>
      <c r="E35" s="50"/>
      <c r="F35" s="51"/>
      <c r="G35" s="51"/>
      <c r="H35" s="21">
        <f t="shared" si="11"/>
        <v>0</v>
      </c>
      <c r="I35" s="21">
        <f t="shared" si="12"/>
        <v>0</v>
      </c>
      <c r="J35" s="22">
        <f t="shared" si="13"/>
        <v>0</v>
      </c>
      <c r="K35" s="243"/>
      <c r="L35" s="21"/>
      <c r="M35" s="21"/>
      <c r="N35" s="21"/>
      <c r="O35" s="22"/>
      <c r="P35" s="8"/>
      <c r="Q35" s="15"/>
      <c r="R35" s="15"/>
      <c r="S35" s="16"/>
    </row>
    <row r="36" spans="2:19" ht="15.75" thickBot="1" x14ac:dyDescent="0.3">
      <c r="B36" s="262" t="s">
        <v>0</v>
      </c>
      <c r="C36" s="263"/>
      <c r="D36" s="264"/>
      <c r="E36" s="262"/>
      <c r="F36" s="263"/>
      <c r="G36" s="265"/>
      <c r="H36" s="53">
        <f t="shared" ref="H36" si="14">SUM(H31:H35)</f>
        <v>7000</v>
      </c>
      <c r="I36" s="53">
        <f t="shared" ref="I36" si="15">SUM(I31:I35)</f>
        <v>868</v>
      </c>
      <c r="J36" s="61">
        <f>SUM(J31:J35)</f>
        <v>7868</v>
      </c>
      <c r="K36" s="266"/>
      <c r="L36" s="267"/>
      <c r="M36" s="65">
        <f>SUM(M31:M35)</f>
        <v>600</v>
      </c>
      <c r="N36" s="65">
        <f t="shared" ref="N36:O36" si="16">SUM(N31:N35)</f>
        <v>144</v>
      </c>
      <c r="O36" s="65">
        <f t="shared" si="16"/>
        <v>744</v>
      </c>
      <c r="P36" s="89"/>
      <c r="Q36" s="90"/>
      <c r="R36" s="91"/>
      <c r="S36" s="92"/>
    </row>
    <row r="37" spans="2:19" ht="15.75" thickBot="1" x14ac:dyDescent="0.3"/>
    <row r="38" spans="2:19" ht="27.75" customHeight="1" thickBot="1" x14ac:dyDescent="0.3">
      <c r="B38" s="276" t="s">
        <v>103</v>
      </c>
      <c r="C38" s="277"/>
      <c r="D38" s="277"/>
      <c r="E38" s="277"/>
      <c r="F38" s="277"/>
      <c r="G38" s="277"/>
      <c r="H38" s="277"/>
      <c r="I38" s="277"/>
      <c r="J38" s="277"/>
      <c r="K38" s="277"/>
      <c r="L38" s="277"/>
      <c r="M38" s="278"/>
      <c r="N38" s="279"/>
      <c r="O38" s="280"/>
    </row>
    <row r="39" spans="2:19" ht="36" customHeight="1" thickBot="1" x14ac:dyDescent="0.3">
      <c r="B39" s="281" t="s">
        <v>233</v>
      </c>
      <c r="C39" s="282"/>
      <c r="D39" s="282"/>
      <c r="E39" s="282"/>
      <c r="F39" s="282"/>
      <c r="G39" s="282"/>
      <c r="H39" s="282"/>
      <c r="I39" s="282"/>
      <c r="J39" s="286"/>
      <c r="K39" s="268" t="s">
        <v>225</v>
      </c>
      <c r="L39" s="269"/>
      <c r="M39" s="269"/>
      <c r="N39" s="270"/>
      <c r="O39" s="271"/>
      <c r="P39" s="24"/>
      <c r="Q39" s="24"/>
      <c r="R39" s="24"/>
      <c r="S39" s="24"/>
    </row>
    <row r="40" spans="2:19" ht="51" x14ac:dyDescent="0.25">
      <c r="B40" s="234" t="s">
        <v>29</v>
      </c>
      <c r="C40" s="229" t="s">
        <v>253</v>
      </c>
      <c r="D40" s="235" t="s">
        <v>80</v>
      </c>
      <c r="E40" s="228" t="s">
        <v>81</v>
      </c>
      <c r="F40" s="229" t="s">
        <v>82</v>
      </c>
      <c r="G40" s="229" t="s">
        <v>78</v>
      </c>
      <c r="H40" s="230" t="s">
        <v>74</v>
      </c>
      <c r="I40" s="230" t="s">
        <v>30</v>
      </c>
      <c r="J40" s="231" t="s">
        <v>79</v>
      </c>
      <c r="K40" s="26" t="s">
        <v>82</v>
      </c>
      <c r="L40" s="27" t="s">
        <v>78</v>
      </c>
      <c r="M40" s="27" t="s">
        <v>227</v>
      </c>
      <c r="N40" s="27" t="s">
        <v>228</v>
      </c>
      <c r="O40" s="28" t="s">
        <v>229</v>
      </c>
      <c r="P40" s="84" t="s">
        <v>76</v>
      </c>
      <c r="Q40" s="85" t="s">
        <v>62</v>
      </c>
      <c r="R40" s="85" t="s">
        <v>77</v>
      </c>
      <c r="S40" s="86" t="s">
        <v>1</v>
      </c>
    </row>
    <row r="41" spans="2:19" ht="15.75" thickBot="1" x14ac:dyDescent="0.3">
      <c r="B41" s="29">
        <v>1</v>
      </c>
      <c r="C41" s="30">
        <v>2</v>
      </c>
      <c r="D41" s="236">
        <v>3</v>
      </c>
      <c r="E41" s="232">
        <v>4</v>
      </c>
      <c r="F41" s="30">
        <v>5</v>
      </c>
      <c r="G41" s="30">
        <v>6</v>
      </c>
      <c r="H41" s="31">
        <v>7</v>
      </c>
      <c r="I41" s="31">
        <v>8</v>
      </c>
      <c r="J41" s="233">
        <v>9</v>
      </c>
      <c r="K41" s="33">
        <v>10</v>
      </c>
      <c r="L41" s="34">
        <v>11</v>
      </c>
      <c r="M41" s="34">
        <v>12</v>
      </c>
      <c r="N41" s="34">
        <v>13</v>
      </c>
      <c r="O41" s="35">
        <v>14</v>
      </c>
      <c r="P41" s="33">
        <v>15</v>
      </c>
      <c r="Q41" s="35">
        <v>16</v>
      </c>
      <c r="R41" s="34">
        <v>17</v>
      </c>
      <c r="S41" s="35">
        <v>18</v>
      </c>
    </row>
    <row r="42" spans="2:19" x14ac:dyDescent="0.25">
      <c r="B42" s="36"/>
      <c r="C42" s="63"/>
      <c r="D42" s="37"/>
      <c r="E42" s="38"/>
      <c r="F42" s="39"/>
      <c r="G42" s="39"/>
      <c r="H42" s="19">
        <f t="shared" ref="H42:H46" si="17">ROUND(G42*F42,2)</f>
        <v>0</v>
      </c>
      <c r="I42" s="19">
        <f t="shared" ref="I42:I46" si="18">H42*0.124</f>
        <v>0</v>
      </c>
      <c r="J42" s="20">
        <f t="shared" ref="J42:J46" si="19">+H42+I42</f>
        <v>0</v>
      </c>
      <c r="K42" s="240"/>
      <c r="L42" s="241"/>
      <c r="M42" s="241"/>
      <c r="N42" s="241"/>
      <c r="O42" s="242"/>
      <c r="P42" s="8"/>
      <c r="Q42" s="15"/>
      <c r="R42" s="15"/>
      <c r="S42" s="16"/>
    </row>
    <row r="43" spans="2:19" x14ac:dyDescent="0.25">
      <c r="B43" s="42"/>
      <c r="C43" s="63"/>
      <c r="D43" s="43"/>
      <c r="E43" s="44"/>
      <c r="F43" s="45"/>
      <c r="G43" s="45"/>
      <c r="H43" s="17">
        <f t="shared" si="17"/>
        <v>0</v>
      </c>
      <c r="I43" s="17">
        <f t="shared" si="18"/>
        <v>0</v>
      </c>
      <c r="J43" s="18">
        <f t="shared" si="19"/>
        <v>0</v>
      </c>
      <c r="K43" s="47"/>
      <c r="L43" s="17"/>
      <c r="M43" s="17"/>
      <c r="N43" s="17"/>
      <c r="O43" s="18"/>
      <c r="P43" s="8"/>
      <c r="Q43" s="15"/>
      <c r="R43" s="15"/>
      <c r="S43" s="16"/>
    </row>
    <row r="44" spans="2:19" x14ac:dyDescent="0.25">
      <c r="B44" s="42"/>
      <c r="C44" s="63"/>
      <c r="D44" s="43"/>
      <c r="E44" s="44"/>
      <c r="F44" s="45"/>
      <c r="G44" s="45"/>
      <c r="H44" s="17">
        <f t="shared" si="17"/>
        <v>0</v>
      </c>
      <c r="I44" s="17">
        <f t="shared" si="18"/>
        <v>0</v>
      </c>
      <c r="J44" s="18">
        <f t="shared" si="19"/>
        <v>0</v>
      </c>
      <c r="K44" s="47"/>
      <c r="L44" s="17"/>
      <c r="M44" s="17"/>
      <c r="N44" s="17"/>
      <c r="O44" s="18"/>
      <c r="P44" s="8"/>
      <c r="Q44" s="15"/>
      <c r="R44" s="15"/>
      <c r="S44" s="16"/>
    </row>
    <row r="45" spans="2:19" x14ac:dyDescent="0.25">
      <c r="B45" s="42"/>
      <c r="C45" s="63"/>
      <c r="D45" s="43"/>
      <c r="E45" s="44"/>
      <c r="F45" s="45"/>
      <c r="G45" s="45"/>
      <c r="H45" s="17">
        <f t="shared" si="17"/>
        <v>0</v>
      </c>
      <c r="I45" s="17">
        <f t="shared" si="18"/>
        <v>0</v>
      </c>
      <c r="J45" s="18">
        <f t="shared" si="19"/>
        <v>0</v>
      </c>
      <c r="K45" s="47"/>
      <c r="L45" s="17"/>
      <c r="M45" s="17"/>
      <c r="N45" s="17"/>
      <c r="O45" s="18"/>
      <c r="P45" s="8"/>
      <c r="Q45" s="15"/>
      <c r="R45" s="15"/>
      <c r="S45" s="16"/>
    </row>
    <row r="46" spans="2:19" ht="15.75" thickBot="1" x14ac:dyDescent="0.3">
      <c r="B46" s="48"/>
      <c r="C46" s="63"/>
      <c r="D46" s="49"/>
      <c r="E46" s="50"/>
      <c r="F46" s="51"/>
      <c r="G46" s="51"/>
      <c r="H46" s="21">
        <f t="shared" si="17"/>
        <v>0</v>
      </c>
      <c r="I46" s="21">
        <f t="shared" si="18"/>
        <v>0</v>
      </c>
      <c r="J46" s="22">
        <f t="shared" si="19"/>
        <v>0</v>
      </c>
      <c r="K46" s="243"/>
      <c r="L46" s="21"/>
      <c r="M46" s="21"/>
      <c r="N46" s="21"/>
      <c r="O46" s="22"/>
      <c r="P46" s="8"/>
      <c r="Q46" s="15"/>
      <c r="R46" s="15"/>
      <c r="S46" s="16"/>
    </row>
    <row r="47" spans="2:19" ht="15.75" thickBot="1" x14ac:dyDescent="0.3">
      <c r="B47" s="262" t="s">
        <v>0</v>
      </c>
      <c r="C47" s="263"/>
      <c r="D47" s="264"/>
      <c r="E47" s="262"/>
      <c r="F47" s="263"/>
      <c r="G47" s="265"/>
      <c r="H47" s="53">
        <f t="shared" ref="H47:J47" si="20">SUM(H42:H46)</f>
        <v>0</v>
      </c>
      <c r="I47" s="53">
        <f t="shared" si="20"/>
        <v>0</v>
      </c>
      <c r="J47" s="61">
        <f t="shared" si="20"/>
        <v>0</v>
      </c>
      <c r="K47" s="266"/>
      <c r="L47" s="267"/>
      <c r="M47" s="65">
        <f>SUM(M42:M46)</f>
        <v>0</v>
      </c>
      <c r="N47" s="65">
        <f t="shared" ref="N47:O47" si="21">SUM(N42:N46)</f>
        <v>0</v>
      </c>
      <c r="O47" s="65">
        <f t="shared" si="21"/>
        <v>0</v>
      </c>
      <c r="P47" s="89"/>
      <c r="Q47" s="90"/>
      <c r="R47" s="91"/>
      <c r="S47" s="92"/>
    </row>
    <row r="48" spans="2:19" ht="15.75" thickBot="1" x14ac:dyDescent="0.3"/>
    <row r="49" spans="2:19" ht="27.75" customHeight="1" thickBot="1" x14ac:dyDescent="0.3">
      <c r="B49" s="276" t="s">
        <v>167</v>
      </c>
      <c r="C49" s="277"/>
      <c r="D49" s="277"/>
      <c r="E49" s="277"/>
      <c r="F49" s="277"/>
      <c r="G49" s="277"/>
      <c r="H49" s="277"/>
      <c r="I49" s="277"/>
      <c r="J49" s="277"/>
      <c r="K49" s="277"/>
      <c r="L49" s="277"/>
      <c r="M49" s="278"/>
      <c r="N49" s="279"/>
      <c r="O49" s="280"/>
    </row>
    <row r="50" spans="2:19" ht="15.75" thickBot="1" x14ac:dyDescent="0.3">
      <c r="B50" s="272" t="s">
        <v>83</v>
      </c>
      <c r="C50" s="273"/>
      <c r="D50" s="273"/>
      <c r="E50" s="273"/>
      <c r="F50" s="273"/>
      <c r="G50" s="273"/>
      <c r="H50" s="273"/>
      <c r="I50" s="273"/>
      <c r="J50" s="273"/>
      <c r="K50" s="273"/>
      <c r="L50" s="273"/>
      <c r="M50" s="274"/>
      <c r="N50" s="274"/>
      <c r="O50" s="275"/>
    </row>
    <row r="51" spans="2:19" ht="36" customHeight="1" thickBot="1" x14ac:dyDescent="0.3">
      <c r="B51" s="281" t="s">
        <v>233</v>
      </c>
      <c r="C51" s="282"/>
      <c r="D51" s="282"/>
      <c r="E51" s="282"/>
      <c r="F51" s="282"/>
      <c r="G51" s="282"/>
      <c r="H51" s="282"/>
      <c r="I51" s="282"/>
      <c r="J51" s="286"/>
      <c r="K51" s="268" t="s">
        <v>225</v>
      </c>
      <c r="L51" s="269"/>
      <c r="M51" s="269"/>
      <c r="N51" s="270"/>
      <c r="O51" s="271"/>
      <c r="P51" s="24"/>
      <c r="Q51" s="24"/>
      <c r="R51" s="24"/>
      <c r="S51" s="24"/>
    </row>
    <row r="52" spans="2:19" ht="51" x14ac:dyDescent="0.25">
      <c r="B52" s="234" t="s">
        <v>29</v>
      </c>
      <c r="C52" s="229" t="s">
        <v>253</v>
      </c>
      <c r="D52" s="235" t="s">
        <v>80</v>
      </c>
      <c r="E52" s="228" t="s">
        <v>81</v>
      </c>
      <c r="F52" s="229" t="s">
        <v>82</v>
      </c>
      <c r="G52" s="229" t="s">
        <v>78</v>
      </c>
      <c r="H52" s="230" t="s">
        <v>74</v>
      </c>
      <c r="I52" s="230" t="s">
        <v>30</v>
      </c>
      <c r="J52" s="231" t="s">
        <v>79</v>
      </c>
      <c r="K52" s="26" t="s">
        <v>82</v>
      </c>
      <c r="L52" s="27" t="s">
        <v>78</v>
      </c>
      <c r="M52" s="27" t="s">
        <v>227</v>
      </c>
      <c r="N52" s="27" t="s">
        <v>228</v>
      </c>
      <c r="O52" s="28" t="s">
        <v>229</v>
      </c>
      <c r="P52" s="84" t="s">
        <v>76</v>
      </c>
      <c r="Q52" s="85" t="s">
        <v>62</v>
      </c>
      <c r="R52" s="85" t="s">
        <v>77</v>
      </c>
      <c r="S52" s="86" t="s">
        <v>1</v>
      </c>
    </row>
    <row r="53" spans="2:19" ht="15.75" thickBot="1" x14ac:dyDescent="0.3">
      <c r="B53" s="29">
        <v>1</v>
      </c>
      <c r="C53" s="30">
        <v>2</v>
      </c>
      <c r="D53" s="236">
        <v>3</v>
      </c>
      <c r="E53" s="232">
        <v>4</v>
      </c>
      <c r="F53" s="30">
        <v>5</v>
      </c>
      <c r="G53" s="30">
        <v>6</v>
      </c>
      <c r="H53" s="31">
        <v>7</v>
      </c>
      <c r="I53" s="31">
        <v>8</v>
      </c>
      <c r="J53" s="233">
        <v>9</v>
      </c>
      <c r="K53" s="33">
        <v>10</v>
      </c>
      <c r="L53" s="34">
        <v>11</v>
      </c>
      <c r="M53" s="34">
        <v>12</v>
      </c>
      <c r="N53" s="34">
        <v>13</v>
      </c>
      <c r="O53" s="35">
        <v>14</v>
      </c>
      <c r="P53" s="33">
        <v>15</v>
      </c>
      <c r="Q53" s="35">
        <v>16</v>
      </c>
      <c r="R53" s="34">
        <v>17</v>
      </c>
      <c r="S53" s="35">
        <v>18</v>
      </c>
    </row>
    <row r="54" spans="2:19" x14ac:dyDescent="0.25">
      <c r="B54" s="36"/>
      <c r="C54" s="63" t="s">
        <v>88</v>
      </c>
      <c r="D54" s="43" t="s">
        <v>236</v>
      </c>
      <c r="E54" s="38" t="s">
        <v>237</v>
      </c>
      <c r="F54" s="39">
        <v>1</v>
      </c>
      <c r="G54" s="39">
        <v>100</v>
      </c>
      <c r="H54" s="19">
        <f t="shared" ref="H54:H58" si="22">ROUND(G54*F54,2)</f>
        <v>100</v>
      </c>
      <c r="I54" s="19">
        <f t="shared" ref="I54:I58" si="23">H54*0.124</f>
        <v>12.4</v>
      </c>
      <c r="J54" s="20">
        <f t="shared" ref="J54:J58" si="24">+H54+I54</f>
        <v>112.4</v>
      </c>
      <c r="K54" s="240">
        <v>1</v>
      </c>
      <c r="L54" s="241">
        <f>M54/K54</f>
        <v>100</v>
      </c>
      <c r="M54" s="241">
        <f>'Πίνακας αναδρομικών δαπανών '!T13</f>
        <v>100</v>
      </c>
      <c r="N54" s="241">
        <f>'Πίνακας αναδρομικών δαπανών '!V13</f>
        <v>24</v>
      </c>
      <c r="O54" s="242">
        <f>'Πίνακας αναδρομικών δαπανών '!W13</f>
        <v>124</v>
      </c>
      <c r="P54" s="8"/>
      <c r="Q54" s="15"/>
      <c r="R54" s="15"/>
      <c r="S54" s="16"/>
    </row>
    <row r="55" spans="2:19" x14ac:dyDescent="0.25">
      <c r="B55" s="42"/>
      <c r="C55" s="63" t="s">
        <v>89</v>
      </c>
      <c r="D55" s="43" t="s">
        <v>240</v>
      </c>
      <c r="E55" s="44" t="s">
        <v>237</v>
      </c>
      <c r="F55" s="45">
        <v>1</v>
      </c>
      <c r="G55" s="45">
        <v>500</v>
      </c>
      <c r="H55" s="17">
        <f t="shared" si="22"/>
        <v>500</v>
      </c>
      <c r="I55" s="17">
        <f t="shared" si="23"/>
        <v>62</v>
      </c>
      <c r="J55" s="18">
        <f t="shared" si="24"/>
        <v>562</v>
      </c>
      <c r="K55" s="47"/>
      <c r="L55" s="17"/>
      <c r="M55" s="17"/>
      <c r="N55" s="17"/>
      <c r="O55" s="18"/>
      <c r="P55" s="8"/>
      <c r="Q55" s="15"/>
      <c r="R55" s="15"/>
      <c r="S55" s="16"/>
    </row>
    <row r="56" spans="2:19" x14ac:dyDescent="0.25">
      <c r="B56" s="42"/>
      <c r="C56" s="63" t="s">
        <v>90</v>
      </c>
      <c r="D56" s="43" t="s">
        <v>244</v>
      </c>
      <c r="E56" s="44" t="s">
        <v>237</v>
      </c>
      <c r="F56" s="45">
        <v>1</v>
      </c>
      <c r="G56" s="45">
        <v>200</v>
      </c>
      <c r="H56" s="17">
        <f t="shared" si="22"/>
        <v>200</v>
      </c>
      <c r="I56" s="17">
        <f t="shared" si="23"/>
        <v>24.8</v>
      </c>
      <c r="J56" s="18">
        <f t="shared" si="24"/>
        <v>224.8</v>
      </c>
      <c r="K56" s="47"/>
      <c r="L56" s="17"/>
      <c r="M56" s="17"/>
      <c r="N56" s="17"/>
      <c r="O56" s="18"/>
      <c r="P56" s="8"/>
      <c r="Q56" s="15"/>
      <c r="R56" s="15"/>
      <c r="S56" s="16"/>
    </row>
    <row r="57" spans="2:19" x14ac:dyDescent="0.25">
      <c r="B57" s="42"/>
      <c r="C57" s="63"/>
      <c r="D57" s="43"/>
      <c r="E57" s="44"/>
      <c r="F57" s="45"/>
      <c r="G57" s="45"/>
      <c r="H57" s="17">
        <f t="shared" si="22"/>
        <v>0</v>
      </c>
      <c r="I57" s="17">
        <f t="shared" si="23"/>
        <v>0</v>
      </c>
      <c r="J57" s="18">
        <f t="shared" si="24"/>
        <v>0</v>
      </c>
      <c r="K57" s="47"/>
      <c r="L57" s="17"/>
      <c r="M57" s="17"/>
      <c r="N57" s="17"/>
      <c r="O57" s="18"/>
      <c r="P57" s="8"/>
      <c r="Q57" s="15"/>
      <c r="R57" s="15"/>
      <c r="S57" s="16"/>
    </row>
    <row r="58" spans="2:19" ht="15.75" thickBot="1" x14ac:dyDescent="0.3">
      <c r="B58" s="48"/>
      <c r="C58" s="63"/>
      <c r="D58" s="49"/>
      <c r="E58" s="50"/>
      <c r="F58" s="51"/>
      <c r="G58" s="51"/>
      <c r="H58" s="21">
        <f t="shared" si="22"/>
        <v>0</v>
      </c>
      <c r="I58" s="21">
        <f t="shared" si="23"/>
        <v>0</v>
      </c>
      <c r="J58" s="22">
        <f t="shared" si="24"/>
        <v>0</v>
      </c>
      <c r="K58" s="243"/>
      <c r="L58" s="21"/>
      <c r="M58" s="21"/>
      <c r="N58" s="21"/>
      <c r="O58" s="22"/>
      <c r="P58" s="8"/>
      <c r="Q58" s="15"/>
      <c r="R58" s="15"/>
      <c r="S58" s="16"/>
    </row>
    <row r="59" spans="2:19" ht="15.75" thickBot="1" x14ac:dyDescent="0.3">
      <c r="B59" s="262" t="s">
        <v>0</v>
      </c>
      <c r="C59" s="263"/>
      <c r="D59" s="264"/>
      <c r="E59" s="262"/>
      <c r="F59" s="263"/>
      <c r="G59" s="265"/>
      <c r="H59" s="53">
        <f t="shared" ref="H59:J59" si="25">SUM(H54:H58)</f>
        <v>800</v>
      </c>
      <c r="I59" s="53">
        <f t="shared" si="25"/>
        <v>99.2</v>
      </c>
      <c r="J59" s="61">
        <f t="shared" si="25"/>
        <v>899.2</v>
      </c>
      <c r="K59" s="266"/>
      <c r="L59" s="267"/>
      <c r="M59" s="65">
        <f>SUM(M54:M58)</f>
        <v>100</v>
      </c>
      <c r="N59" s="65">
        <f t="shared" ref="N59:O59" si="26">SUM(N54:N58)</f>
        <v>24</v>
      </c>
      <c r="O59" s="65">
        <f t="shared" si="26"/>
        <v>124</v>
      </c>
      <c r="P59" s="89"/>
      <c r="Q59" s="90"/>
      <c r="R59" s="91"/>
      <c r="S59" s="92"/>
    </row>
  </sheetData>
  <mergeCells count="31">
    <mergeCell ref="B47:D47"/>
    <mergeCell ref="E47:G47"/>
    <mergeCell ref="K47:L47"/>
    <mergeCell ref="B51:J51"/>
    <mergeCell ref="B28:J28"/>
    <mergeCell ref="B36:D36"/>
    <mergeCell ref="E36:G36"/>
    <mergeCell ref="K36:L36"/>
    <mergeCell ref="B39:J39"/>
    <mergeCell ref="K14:L14"/>
    <mergeCell ref="B5:O5"/>
    <mergeCell ref="B17:J17"/>
    <mergeCell ref="B25:D25"/>
    <mergeCell ref="E25:G25"/>
    <mergeCell ref="K25:L25"/>
    <mergeCell ref="B59:D59"/>
    <mergeCell ref="E59:G59"/>
    <mergeCell ref="K59:L59"/>
    <mergeCell ref="K6:O6"/>
    <mergeCell ref="K17:O17"/>
    <mergeCell ref="K28:O28"/>
    <mergeCell ref="K39:O39"/>
    <mergeCell ref="K51:O51"/>
    <mergeCell ref="B50:O50"/>
    <mergeCell ref="B49:O49"/>
    <mergeCell ref="B38:O38"/>
    <mergeCell ref="B27:O27"/>
    <mergeCell ref="B16:O16"/>
    <mergeCell ref="B6:J6"/>
    <mergeCell ref="B14:D14"/>
    <mergeCell ref="E14:G14"/>
  </mergeCells>
  <dataValidations count="6">
    <dataValidation type="list" errorStyle="information" allowBlank="1" showInputMessage="1" showErrorMessage="1" errorTitle="Λάθος Τιμή" error="το ποσό εξόφλησης πρέπει να είναι μικρότερο ή ίσο του ποσού του Τιμολογίου_x000a_" sqref="Q20:Q24 Q9:Q13 Q31:Q35 Q42:Q46 Q54:Q58" xr:uid="{00000000-0002-0000-0100-000000000000}">
      <formula1>ΑΕΙΦΟΡΟΣ</formula1>
    </dataValidation>
    <dataValidation type="list" allowBlank="1" showInputMessage="1" showErrorMessage="1" sqref="C9:C13" xr:uid="{00000000-0002-0000-0100-000001000000}">
      <formula1>Α.1</formula1>
    </dataValidation>
    <dataValidation type="list" allowBlank="1" showInputMessage="1" showErrorMessage="1" sqref="C20:C24" xr:uid="{00000000-0002-0000-0100-000002000000}">
      <formula1>Α.2</formula1>
    </dataValidation>
    <dataValidation type="list" allowBlank="1" showInputMessage="1" showErrorMessage="1" sqref="C42:C46" xr:uid="{00000000-0002-0000-0100-000003000000}">
      <formula1>Α.4</formula1>
    </dataValidation>
    <dataValidation type="list" allowBlank="1" showInputMessage="1" showErrorMessage="1" sqref="C54:C58" xr:uid="{00000000-0002-0000-0100-000004000000}">
      <formula1>Α.5</formula1>
    </dataValidation>
    <dataValidation type="list" allowBlank="1" showInputMessage="1" showErrorMessage="1" sqref="C31:C35" xr:uid="{00000000-0002-0000-0100-000005000000}">
      <formula1>Α.3</formula1>
    </dataValidation>
  </dataValidations>
  <pageMargins left="0.51181102362204722"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81"/>
  <sheetViews>
    <sheetView showGridLines="0" topLeftCell="A67" workbookViewId="0">
      <selection activeCell="B10" sqref="B10"/>
    </sheetView>
  </sheetViews>
  <sheetFormatPr defaultRowHeight="15" x14ac:dyDescent="0.25"/>
  <cols>
    <col min="1" max="1" width="4.42578125" style="12" customWidth="1"/>
    <col min="2" max="2" width="30.42578125" style="12" customWidth="1"/>
    <col min="3" max="3" width="34.42578125" style="12" bestFit="1" customWidth="1"/>
    <col min="4" max="6" width="9.140625" style="12"/>
    <col min="7" max="7" width="9" style="13" customWidth="1"/>
    <col min="8" max="8" width="10.28515625" style="14" customWidth="1"/>
    <col min="9" max="9" width="10.7109375" style="14" customWidth="1"/>
    <col min="10" max="11" width="9.7109375" style="14" customWidth="1"/>
    <col min="12" max="14" width="9.42578125" style="14" customWidth="1"/>
    <col min="15" max="15" width="27.28515625" customWidth="1"/>
    <col min="16" max="16" width="41" style="2" customWidth="1"/>
    <col min="17" max="17" width="18.42578125" customWidth="1"/>
    <col min="18" max="18" width="29.42578125" customWidth="1"/>
  </cols>
  <sheetData>
    <row r="3" spans="1:18" x14ac:dyDescent="0.25">
      <c r="A3" s="23"/>
    </row>
    <row r="4" spans="1:18" ht="15.75" thickBot="1" x14ac:dyDescent="0.3"/>
    <row r="5" spans="1:18" ht="27.75" customHeight="1" thickBot="1" x14ac:dyDescent="0.3">
      <c r="A5" s="276" t="s">
        <v>104</v>
      </c>
      <c r="B5" s="277"/>
      <c r="C5" s="277"/>
      <c r="D5" s="277"/>
      <c r="E5" s="277"/>
      <c r="F5" s="277"/>
      <c r="G5" s="277"/>
      <c r="H5" s="277"/>
      <c r="I5" s="277"/>
      <c r="J5" s="277"/>
      <c r="K5" s="277"/>
      <c r="L5" s="278"/>
      <c r="M5" s="279"/>
      <c r="N5" s="280"/>
    </row>
    <row r="6" spans="1:18" ht="39" customHeight="1" thickBot="1" x14ac:dyDescent="0.3">
      <c r="A6" s="281" t="s">
        <v>233</v>
      </c>
      <c r="B6" s="282"/>
      <c r="C6" s="282"/>
      <c r="D6" s="282"/>
      <c r="E6" s="282"/>
      <c r="F6" s="282"/>
      <c r="G6" s="282"/>
      <c r="H6" s="282"/>
      <c r="I6" s="286"/>
      <c r="J6" s="268" t="s">
        <v>225</v>
      </c>
      <c r="K6" s="269"/>
      <c r="L6" s="269"/>
      <c r="M6" s="270"/>
      <c r="N6" s="271"/>
      <c r="O6" s="24"/>
      <c r="P6" s="24"/>
      <c r="Q6" s="24"/>
      <c r="R6" s="24"/>
    </row>
    <row r="7" spans="1:18" ht="51" x14ac:dyDescent="0.25">
      <c r="A7" s="234" t="s">
        <v>29</v>
      </c>
      <c r="B7" s="229" t="s">
        <v>253</v>
      </c>
      <c r="C7" s="235" t="s">
        <v>80</v>
      </c>
      <c r="D7" s="228" t="s">
        <v>81</v>
      </c>
      <c r="E7" s="229" t="s">
        <v>82</v>
      </c>
      <c r="F7" s="229" t="s">
        <v>78</v>
      </c>
      <c r="G7" s="230" t="s">
        <v>74</v>
      </c>
      <c r="H7" s="230" t="s">
        <v>30</v>
      </c>
      <c r="I7" s="231" t="s">
        <v>79</v>
      </c>
      <c r="J7" s="26" t="s">
        <v>82</v>
      </c>
      <c r="K7" s="27" t="s">
        <v>78</v>
      </c>
      <c r="L7" s="27" t="s">
        <v>227</v>
      </c>
      <c r="M7" s="27" t="s">
        <v>228</v>
      </c>
      <c r="N7" s="28" t="s">
        <v>229</v>
      </c>
      <c r="O7" s="84" t="s">
        <v>76</v>
      </c>
      <c r="P7" s="85" t="s">
        <v>62</v>
      </c>
      <c r="Q7" s="85" t="s">
        <v>77</v>
      </c>
      <c r="R7" s="86" t="s">
        <v>1</v>
      </c>
    </row>
    <row r="8" spans="1:18" ht="15.75" thickBot="1" x14ac:dyDescent="0.3">
      <c r="A8" s="29">
        <v>1</v>
      </c>
      <c r="B8" s="30">
        <v>2</v>
      </c>
      <c r="C8" s="236">
        <v>3</v>
      </c>
      <c r="D8" s="232">
        <v>4</v>
      </c>
      <c r="E8" s="30">
        <v>5</v>
      </c>
      <c r="F8" s="30">
        <v>6</v>
      </c>
      <c r="G8" s="31">
        <v>7</v>
      </c>
      <c r="H8" s="31">
        <v>8</v>
      </c>
      <c r="I8" s="233">
        <v>9</v>
      </c>
      <c r="J8" s="33">
        <v>10</v>
      </c>
      <c r="K8" s="34">
        <v>11</v>
      </c>
      <c r="L8" s="34">
        <v>12</v>
      </c>
      <c r="M8" s="34">
        <v>13</v>
      </c>
      <c r="N8" s="35">
        <v>14</v>
      </c>
      <c r="O8" s="33">
        <v>15</v>
      </c>
      <c r="P8" s="35">
        <v>16</v>
      </c>
      <c r="Q8" s="34">
        <v>17</v>
      </c>
      <c r="R8" s="35">
        <v>18</v>
      </c>
    </row>
    <row r="9" spans="1:18" x14ac:dyDescent="0.25">
      <c r="A9" s="36"/>
      <c r="B9" s="63"/>
      <c r="C9" s="37"/>
      <c r="D9" s="38"/>
      <c r="E9" s="39"/>
      <c r="F9" s="39"/>
      <c r="G9" s="19">
        <f t="shared" ref="G9:G13" si="0">ROUND(F9*E9,2)</f>
        <v>0</v>
      </c>
      <c r="H9" s="19">
        <f t="shared" ref="H9:H13" si="1">G9*0.124</f>
        <v>0</v>
      </c>
      <c r="I9" s="40">
        <f t="shared" ref="I9:I13" si="2">+G9+H9</f>
        <v>0</v>
      </c>
      <c r="J9" s="240"/>
      <c r="K9" s="241"/>
      <c r="L9" s="241"/>
      <c r="M9" s="241"/>
      <c r="N9" s="242"/>
      <c r="O9" s="87"/>
      <c r="P9" s="15"/>
      <c r="Q9" s="15"/>
      <c r="R9" s="88"/>
    </row>
    <row r="10" spans="1:18" x14ac:dyDescent="0.25">
      <c r="A10" s="42"/>
      <c r="B10" s="63"/>
      <c r="C10" s="43"/>
      <c r="D10" s="44"/>
      <c r="E10" s="45"/>
      <c r="F10" s="45"/>
      <c r="G10" s="17">
        <f t="shared" si="0"/>
        <v>0</v>
      </c>
      <c r="H10" s="17">
        <f t="shared" si="1"/>
        <v>0</v>
      </c>
      <c r="I10" s="46">
        <f t="shared" si="2"/>
        <v>0</v>
      </c>
      <c r="J10" s="47"/>
      <c r="K10" s="17"/>
      <c r="L10" s="17"/>
      <c r="M10" s="17"/>
      <c r="N10" s="18"/>
      <c r="O10" s="87"/>
      <c r="P10" s="15"/>
      <c r="Q10" s="15"/>
      <c r="R10" s="88"/>
    </row>
    <row r="11" spans="1:18" x14ac:dyDescent="0.25">
      <c r="A11" s="42"/>
      <c r="B11" s="63"/>
      <c r="C11" s="43"/>
      <c r="D11" s="44"/>
      <c r="E11" s="45"/>
      <c r="F11" s="45"/>
      <c r="G11" s="17">
        <f t="shared" si="0"/>
        <v>0</v>
      </c>
      <c r="H11" s="17">
        <f t="shared" si="1"/>
        <v>0</v>
      </c>
      <c r="I11" s="46">
        <f t="shared" si="2"/>
        <v>0</v>
      </c>
      <c r="J11" s="47"/>
      <c r="K11" s="17"/>
      <c r="L11" s="17"/>
      <c r="M11" s="17"/>
      <c r="N11" s="18"/>
      <c r="O11" s="87"/>
      <c r="P11" s="15"/>
      <c r="Q11" s="15"/>
      <c r="R11" s="88"/>
    </row>
    <row r="12" spans="1:18" x14ac:dyDescent="0.25">
      <c r="A12" s="42"/>
      <c r="B12" s="63"/>
      <c r="C12" s="43"/>
      <c r="D12" s="44"/>
      <c r="E12" s="45"/>
      <c r="F12" s="45"/>
      <c r="G12" s="17">
        <f t="shared" si="0"/>
        <v>0</v>
      </c>
      <c r="H12" s="17">
        <f t="shared" si="1"/>
        <v>0</v>
      </c>
      <c r="I12" s="46">
        <f t="shared" si="2"/>
        <v>0</v>
      </c>
      <c r="J12" s="47"/>
      <c r="K12" s="17"/>
      <c r="L12" s="17"/>
      <c r="M12" s="17"/>
      <c r="N12" s="18"/>
      <c r="O12" s="87"/>
      <c r="P12" s="15"/>
      <c r="Q12" s="15"/>
      <c r="R12" s="88"/>
    </row>
    <row r="13" spans="1:18" ht="15.75" thickBot="1" x14ac:dyDescent="0.3">
      <c r="A13" s="48"/>
      <c r="B13" s="63"/>
      <c r="C13" s="49"/>
      <c r="D13" s="50"/>
      <c r="E13" s="51"/>
      <c r="F13" s="51"/>
      <c r="G13" s="21">
        <f t="shared" si="0"/>
        <v>0</v>
      </c>
      <c r="H13" s="21">
        <f t="shared" si="1"/>
        <v>0</v>
      </c>
      <c r="I13" s="52">
        <f t="shared" si="2"/>
        <v>0</v>
      </c>
      <c r="J13" s="243"/>
      <c r="K13" s="21"/>
      <c r="L13" s="21"/>
      <c r="M13" s="21"/>
      <c r="N13" s="22"/>
      <c r="O13" s="87"/>
      <c r="P13" s="15"/>
      <c r="Q13" s="15"/>
      <c r="R13" s="88"/>
    </row>
    <row r="14" spans="1:18" ht="15.75" thickBot="1" x14ac:dyDescent="0.3">
      <c r="A14" s="262" t="s">
        <v>0</v>
      </c>
      <c r="B14" s="263"/>
      <c r="C14" s="264"/>
      <c r="D14" s="262"/>
      <c r="E14" s="263"/>
      <c r="F14" s="265"/>
      <c r="G14" s="53">
        <f t="shared" ref="G14:H14" si="3">SUM(G9:G13)</f>
        <v>0</v>
      </c>
      <c r="H14" s="53">
        <f t="shared" si="3"/>
        <v>0</v>
      </c>
      <c r="I14" s="54">
        <f>SUM(I9:I13)</f>
        <v>0</v>
      </c>
      <c r="J14" s="266"/>
      <c r="K14" s="267"/>
      <c r="L14" s="65">
        <f>SUM(L9:L13)</f>
        <v>0</v>
      </c>
      <c r="M14" s="65">
        <f t="shared" ref="M14:N14" si="4">SUM(M9:M13)</f>
        <v>0</v>
      </c>
      <c r="N14" s="65">
        <f t="shared" si="4"/>
        <v>0</v>
      </c>
      <c r="O14" s="89"/>
      <c r="P14" s="90"/>
      <c r="Q14" s="91"/>
      <c r="R14" s="92"/>
    </row>
    <row r="15" spans="1:18" ht="15.75" thickBot="1" x14ac:dyDescent="0.3"/>
    <row r="16" spans="1:18" ht="27.75" customHeight="1" thickBot="1" x14ac:dyDescent="0.3">
      <c r="A16" s="276" t="s">
        <v>105</v>
      </c>
      <c r="B16" s="277"/>
      <c r="C16" s="277"/>
      <c r="D16" s="277"/>
      <c r="E16" s="277"/>
      <c r="F16" s="277"/>
      <c r="G16" s="277"/>
      <c r="H16" s="277"/>
      <c r="I16" s="277"/>
      <c r="J16" s="277"/>
      <c r="K16" s="277"/>
      <c r="L16" s="278"/>
      <c r="M16" s="279"/>
      <c r="N16" s="280"/>
    </row>
    <row r="17" spans="1:18" ht="31.5" customHeight="1" thickBot="1" x14ac:dyDescent="0.3">
      <c r="A17" s="281" t="s">
        <v>233</v>
      </c>
      <c r="B17" s="282"/>
      <c r="C17" s="282"/>
      <c r="D17" s="282"/>
      <c r="E17" s="282"/>
      <c r="F17" s="282"/>
      <c r="G17" s="282"/>
      <c r="H17" s="282"/>
      <c r="I17" s="286"/>
      <c r="J17" s="268" t="s">
        <v>225</v>
      </c>
      <c r="K17" s="269"/>
      <c r="L17" s="269"/>
      <c r="M17" s="270"/>
      <c r="N17" s="271"/>
      <c r="O17" s="24"/>
      <c r="P17" s="24"/>
      <c r="Q17" s="24"/>
      <c r="R17" s="24"/>
    </row>
    <row r="18" spans="1:18" ht="51" x14ac:dyDescent="0.25">
      <c r="A18" s="234" t="s">
        <v>29</v>
      </c>
      <c r="B18" s="229" t="s">
        <v>253</v>
      </c>
      <c r="C18" s="235" t="s">
        <v>80</v>
      </c>
      <c r="D18" s="228" t="s">
        <v>81</v>
      </c>
      <c r="E18" s="229" t="s">
        <v>82</v>
      </c>
      <c r="F18" s="229" t="s">
        <v>78</v>
      </c>
      <c r="G18" s="230" t="s">
        <v>74</v>
      </c>
      <c r="H18" s="230" t="s">
        <v>30</v>
      </c>
      <c r="I18" s="231" t="s">
        <v>79</v>
      </c>
      <c r="J18" s="26" t="s">
        <v>82</v>
      </c>
      <c r="K18" s="27" t="s">
        <v>78</v>
      </c>
      <c r="L18" s="27" t="s">
        <v>227</v>
      </c>
      <c r="M18" s="27" t="s">
        <v>228</v>
      </c>
      <c r="N18" s="28" t="s">
        <v>229</v>
      </c>
      <c r="O18" s="84" t="s">
        <v>76</v>
      </c>
      <c r="P18" s="85" t="s">
        <v>62</v>
      </c>
      <c r="Q18" s="85" t="s">
        <v>77</v>
      </c>
      <c r="R18" s="86" t="s">
        <v>1</v>
      </c>
    </row>
    <row r="19" spans="1:18" ht="15.75" thickBot="1" x14ac:dyDescent="0.3">
      <c r="A19" s="29">
        <v>1</v>
      </c>
      <c r="B19" s="30">
        <v>2</v>
      </c>
      <c r="C19" s="236">
        <v>3</v>
      </c>
      <c r="D19" s="232">
        <v>4</v>
      </c>
      <c r="E19" s="30">
        <v>5</v>
      </c>
      <c r="F19" s="30">
        <v>6</v>
      </c>
      <c r="G19" s="31">
        <v>7</v>
      </c>
      <c r="H19" s="31">
        <v>8</v>
      </c>
      <c r="I19" s="233">
        <v>9</v>
      </c>
      <c r="J19" s="33">
        <v>10</v>
      </c>
      <c r="K19" s="34">
        <v>11</v>
      </c>
      <c r="L19" s="34">
        <v>12</v>
      </c>
      <c r="M19" s="34">
        <v>13</v>
      </c>
      <c r="N19" s="35">
        <v>14</v>
      </c>
      <c r="O19" s="33">
        <v>15</v>
      </c>
      <c r="P19" s="35">
        <v>16</v>
      </c>
      <c r="Q19" s="34">
        <v>17</v>
      </c>
      <c r="R19" s="35">
        <v>18</v>
      </c>
    </row>
    <row r="20" spans="1:18" ht="24" x14ac:dyDescent="0.25">
      <c r="A20" s="36"/>
      <c r="B20" s="63" t="s">
        <v>158</v>
      </c>
      <c r="C20" s="37"/>
      <c r="D20" s="38"/>
      <c r="E20" s="39"/>
      <c r="F20" s="39"/>
      <c r="G20" s="19">
        <f t="shared" ref="G20:G24" si="5">ROUND(F20*E20,2)</f>
        <v>0</v>
      </c>
      <c r="H20" s="19">
        <f t="shared" ref="H20:H24" si="6">G20*0.124</f>
        <v>0</v>
      </c>
      <c r="I20" s="20">
        <f t="shared" ref="I20:I24" si="7">+G20+H20</f>
        <v>0</v>
      </c>
      <c r="J20" s="240"/>
      <c r="K20" s="241"/>
      <c r="L20" s="241"/>
      <c r="M20" s="241"/>
      <c r="N20" s="242"/>
      <c r="O20" s="8"/>
      <c r="P20" s="15"/>
      <c r="Q20" s="15"/>
      <c r="R20" s="16"/>
    </row>
    <row r="21" spans="1:18" x14ac:dyDescent="0.25">
      <c r="A21" s="42"/>
      <c r="B21" s="63"/>
      <c r="C21" s="43"/>
      <c r="D21" s="44"/>
      <c r="E21" s="45"/>
      <c r="F21" s="45"/>
      <c r="G21" s="17">
        <f t="shared" si="5"/>
        <v>0</v>
      </c>
      <c r="H21" s="17">
        <f t="shared" si="6"/>
        <v>0</v>
      </c>
      <c r="I21" s="18">
        <f t="shared" si="7"/>
        <v>0</v>
      </c>
      <c r="J21" s="47"/>
      <c r="K21" s="17"/>
      <c r="L21" s="17"/>
      <c r="M21" s="17"/>
      <c r="N21" s="18"/>
      <c r="O21" s="8"/>
      <c r="P21" s="15"/>
      <c r="Q21" s="15"/>
      <c r="R21" s="16"/>
    </row>
    <row r="22" spans="1:18" x14ac:dyDescent="0.25">
      <c r="A22" s="42"/>
      <c r="B22" s="63"/>
      <c r="C22" s="43"/>
      <c r="D22" s="44"/>
      <c r="E22" s="45"/>
      <c r="F22" s="45"/>
      <c r="G22" s="17">
        <f t="shared" si="5"/>
        <v>0</v>
      </c>
      <c r="H22" s="17">
        <f t="shared" si="6"/>
        <v>0</v>
      </c>
      <c r="I22" s="18">
        <f t="shared" si="7"/>
        <v>0</v>
      </c>
      <c r="J22" s="47"/>
      <c r="K22" s="17"/>
      <c r="L22" s="17"/>
      <c r="M22" s="17"/>
      <c r="N22" s="18"/>
      <c r="O22" s="8"/>
      <c r="P22" s="15"/>
      <c r="Q22" s="15"/>
      <c r="R22" s="16"/>
    </row>
    <row r="23" spans="1:18" x14ac:dyDescent="0.25">
      <c r="A23" s="42"/>
      <c r="B23" s="63"/>
      <c r="C23" s="43"/>
      <c r="D23" s="44"/>
      <c r="E23" s="45"/>
      <c r="F23" s="45"/>
      <c r="G23" s="17">
        <f t="shared" si="5"/>
        <v>0</v>
      </c>
      <c r="H23" s="17">
        <f t="shared" si="6"/>
        <v>0</v>
      </c>
      <c r="I23" s="18">
        <f t="shared" si="7"/>
        <v>0</v>
      </c>
      <c r="J23" s="47"/>
      <c r="K23" s="17"/>
      <c r="L23" s="17"/>
      <c r="M23" s="17"/>
      <c r="N23" s="18"/>
      <c r="O23" s="8"/>
      <c r="P23" s="15"/>
      <c r="Q23" s="15"/>
      <c r="R23" s="16"/>
    </row>
    <row r="24" spans="1:18" ht="15.75" thickBot="1" x14ac:dyDescent="0.3">
      <c r="A24" s="48"/>
      <c r="B24" s="63"/>
      <c r="C24" s="49"/>
      <c r="D24" s="50"/>
      <c r="E24" s="51"/>
      <c r="F24" s="51"/>
      <c r="G24" s="21">
        <f t="shared" si="5"/>
        <v>0</v>
      </c>
      <c r="H24" s="21">
        <f t="shared" si="6"/>
        <v>0</v>
      </c>
      <c r="I24" s="22">
        <f t="shared" si="7"/>
        <v>0</v>
      </c>
      <c r="J24" s="243"/>
      <c r="K24" s="21"/>
      <c r="L24" s="21"/>
      <c r="M24" s="21"/>
      <c r="N24" s="22"/>
      <c r="O24" s="8"/>
      <c r="P24" s="15"/>
      <c r="Q24" s="15"/>
      <c r="R24" s="16"/>
    </row>
    <row r="25" spans="1:18" ht="15.75" thickBot="1" x14ac:dyDescent="0.3">
      <c r="A25" s="262" t="s">
        <v>0</v>
      </c>
      <c r="B25" s="263"/>
      <c r="C25" s="264"/>
      <c r="D25" s="262"/>
      <c r="E25" s="263"/>
      <c r="F25" s="265"/>
      <c r="G25" s="53">
        <f t="shared" ref="G25" si="8">SUM(G20:G24)</f>
        <v>0</v>
      </c>
      <c r="H25" s="53">
        <f t="shared" ref="H25" si="9">SUM(H20:H24)</f>
        <v>0</v>
      </c>
      <c r="I25" s="61">
        <f>SUM(I20:I24)</f>
        <v>0</v>
      </c>
      <c r="J25" s="290"/>
      <c r="K25" s="291"/>
      <c r="L25" s="53">
        <f>SUM(L20:L24)</f>
        <v>0</v>
      </c>
      <c r="M25" s="53">
        <f t="shared" ref="M25" si="10">SUM(M20:M24)</f>
        <v>0</v>
      </c>
      <c r="N25" s="53">
        <f t="shared" ref="N25" si="11">SUM(N20:N24)</f>
        <v>0</v>
      </c>
      <c r="O25" s="89"/>
      <c r="P25" s="90"/>
      <c r="Q25" s="91"/>
      <c r="R25" s="92"/>
    </row>
    <row r="26" spans="1:18" ht="15.75" thickBot="1" x14ac:dyDescent="0.3"/>
    <row r="27" spans="1:18" ht="27.75" customHeight="1" thickBot="1" x14ac:dyDescent="0.3">
      <c r="A27" s="276" t="s">
        <v>106</v>
      </c>
      <c r="B27" s="277"/>
      <c r="C27" s="277"/>
      <c r="D27" s="277"/>
      <c r="E27" s="277"/>
      <c r="F27" s="277"/>
      <c r="G27" s="277"/>
      <c r="H27" s="277"/>
      <c r="I27" s="277"/>
      <c r="J27" s="277"/>
      <c r="K27" s="277"/>
      <c r="L27" s="278"/>
      <c r="M27" s="279"/>
      <c r="N27" s="280"/>
    </row>
    <row r="28" spans="1:18" ht="33" customHeight="1" thickBot="1" x14ac:dyDescent="0.3">
      <c r="A28" s="281" t="s">
        <v>233</v>
      </c>
      <c r="B28" s="282"/>
      <c r="C28" s="282"/>
      <c r="D28" s="282"/>
      <c r="E28" s="282"/>
      <c r="F28" s="282"/>
      <c r="G28" s="282"/>
      <c r="H28" s="282"/>
      <c r="I28" s="286"/>
      <c r="J28" s="268" t="s">
        <v>225</v>
      </c>
      <c r="K28" s="269"/>
      <c r="L28" s="269"/>
      <c r="M28" s="270"/>
      <c r="N28" s="271"/>
      <c r="O28" s="24"/>
      <c r="P28" s="24"/>
      <c r="Q28" s="24"/>
      <c r="R28" s="24"/>
    </row>
    <row r="29" spans="1:18" ht="51" x14ac:dyDescent="0.25">
      <c r="A29" s="234" t="s">
        <v>29</v>
      </c>
      <c r="B29" s="229" t="s">
        <v>253</v>
      </c>
      <c r="C29" s="235" t="s">
        <v>80</v>
      </c>
      <c r="D29" s="228" t="s">
        <v>81</v>
      </c>
      <c r="E29" s="229" t="s">
        <v>82</v>
      </c>
      <c r="F29" s="229" t="s">
        <v>78</v>
      </c>
      <c r="G29" s="230" t="s">
        <v>74</v>
      </c>
      <c r="H29" s="230" t="s">
        <v>30</v>
      </c>
      <c r="I29" s="231" t="s">
        <v>79</v>
      </c>
      <c r="J29" s="26" t="s">
        <v>82</v>
      </c>
      <c r="K29" s="27" t="s">
        <v>78</v>
      </c>
      <c r="L29" s="27" t="s">
        <v>227</v>
      </c>
      <c r="M29" s="27" t="s">
        <v>228</v>
      </c>
      <c r="N29" s="28" t="s">
        <v>229</v>
      </c>
      <c r="O29" s="84" t="s">
        <v>76</v>
      </c>
      <c r="P29" s="85" t="s">
        <v>62</v>
      </c>
      <c r="Q29" s="85" t="s">
        <v>77</v>
      </c>
      <c r="R29" s="86" t="s">
        <v>1</v>
      </c>
    </row>
    <row r="30" spans="1:18" ht="15.75" thickBot="1" x14ac:dyDescent="0.3">
      <c r="A30" s="29">
        <v>1</v>
      </c>
      <c r="B30" s="30">
        <v>2</v>
      </c>
      <c r="C30" s="236">
        <v>3</v>
      </c>
      <c r="D30" s="232">
        <v>4</v>
      </c>
      <c r="E30" s="30">
        <v>5</v>
      </c>
      <c r="F30" s="30">
        <v>6</v>
      </c>
      <c r="G30" s="31">
        <v>7</v>
      </c>
      <c r="H30" s="31">
        <v>8</v>
      </c>
      <c r="I30" s="233">
        <v>9</v>
      </c>
      <c r="J30" s="33">
        <v>10</v>
      </c>
      <c r="K30" s="34">
        <v>11</v>
      </c>
      <c r="L30" s="34">
        <v>12</v>
      </c>
      <c r="M30" s="34">
        <v>13</v>
      </c>
      <c r="N30" s="35">
        <v>14</v>
      </c>
      <c r="O30" s="33">
        <v>15</v>
      </c>
      <c r="P30" s="35">
        <v>16</v>
      </c>
      <c r="Q30" s="34">
        <v>17</v>
      </c>
      <c r="R30" s="35">
        <v>18</v>
      </c>
    </row>
    <row r="31" spans="1:18" ht="36" x14ac:dyDescent="0.25">
      <c r="A31" s="36"/>
      <c r="B31" s="63" t="s">
        <v>161</v>
      </c>
      <c r="C31" s="121" t="s">
        <v>241</v>
      </c>
      <c r="D31" s="38" t="s">
        <v>237</v>
      </c>
      <c r="E31" s="39">
        <v>1</v>
      </c>
      <c r="F31" s="39">
        <v>10000</v>
      </c>
      <c r="G31" s="19">
        <f t="shared" ref="G31:G35" si="12">ROUND(F31*E31,2)</f>
        <v>10000</v>
      </c>
      <c r="H31" s="19">
        <f t="shared" ref="H31:H35" si="13">G31*0.124</f>
        <v>1240</v>
      </c>
      <c r="I31" s="20">
        <f t="shared" ref="I31:I35" si="14">+G31+H31</f>
        <v>11240</v>
      </c>
      <c r="J31" s="240">
        <v>1</v>
      </c>
      <c r="K31" s="241">
        <f>L31/J31</f>
        <v>5000</v>
      </c>
      <c r="L31" s="241">
        <f>'Πίνακας αναδρομικών δαπανών '!T15</f>
        <v>5000</v>
      </c>
      <c r="M31" s="241">
        <f>'Πίνακας αναδρομικών δαπανών '!V15</f>
        <v>1200</v>
      </c>
      <c r="N31" s="242">
        <f>'Πίνακας αναδρομικών δαπανών '!W15</f>
        <v>6200</v>
      </c>
      <c r="O31" s="8"/>
      <c r="P31" s="15"/>
      <c r="Q31" s="15"/>
      <c r="R31" s="16"/>
    </row>
    <row r="32" spans="1:18" x14ac:dyDescent="0.25">
      <c r="A32" s="42"/>
      <c r="B32" s="63"/>
      <c r="C32" s="43"/>
      <c r="D32" s="44"/>
      <c r="E32" s="45"/>
      <c r="F32" s="45"/>
      <c r="G32" s="17">
        <f t="shared" si="12"/>
        <v>0</v>
      </c>
      <c r="H32" s="17">
        <f t="shared" si="13"/>
        <v>0</v>
      </c>
      <c r="I32" s="18">
        <f t="shared" si="14"/>
        <v>0</v>
      </c>
      <c r="J32" s="47"/>
      <c r="K32" s="17"/>
      <c r="L32" s="17"/>
      <c r="M32" s="17"/>
      <c r="N32" s="18"/>
      <c r="O32" s="8"/>
      <c r="P32" s="15"/>
      <c r="Q32" s="15"/>
      <c r="R32" s="16"/>
    </row>
    <row r="33" spans="1:18" x14ac:dyDescent="0.25">
      <c r="A33" s="42"/>
      <c r="B33" s="63"/>
      <c r="C33" s="43"/>
      <c r="D33" s="44"/>
      <c r="E33" s="45"/>
      <c r="F33" s="45"/>
      <c r="G33" s="17">
        <f t="shared" si="12"/>
        <v>0</v>
      </c>
      <c r="H33" s="17">
        <f t="shared" si="13"/>
        <v>0</v>
      </c>
      <c r="I33" s="18">
        <f t="shared" si="14"/>
        <v>0</v>
      </c>
      <c r="J33" s="47"/>
      <c r="K33" s="17"/>
      <c r="L33" s="17"/>
      <c r="M33" s="17"/>
      <c r="N33" s="18"/>
      <c r="O33" s="8"/>
      <c r="P33" s="15"/>
      <c r="Q33" s="15"/>
      <c r="R33" s="16"/>
    </row>
    <row r="34" spans="1:18" x14ac:dyDescent="0.25">
      <c r="A34" s="42"/>
      <c r="B34" s="63"/>
      <c r="C34" s="43"/>
      <c r="D34" s="44"/>
      <c r="E34" s="45"/>
      <c r="F34" s="45"/>
      <c r="G34" s="17">
        <f t="shared" si="12"/>
        <v>0</v>
      </c>
      <c r="H34" s="17">
        <f t="shared" si="13"/>
        <v>0</v>
      </c>
      <c r="I34" s="18">
        <f t="shared" si="14"/>
        <v>0</v>
      </c>
      <c r="J34" s="47"/>
      <c r="K34" s="17"/>
      <c r="L34" s="17"/>
      <c r="M34" s="17"/>
      <c r="N34" s="18"/>
      <c r="O34" s="8"/>
      <c r="P34" s="15"/>
      <c r="Q34" s="15"/>
      <c r="R34" s="16"/>
    </row>
    <row r="35" spans="1:18" ht="15.75" thickBot="1" x14ac:dyDescent="0.3">
      <c r="A35" s="48"/>
      <c r="B35" s="63"/>
      <c r="C35" s="49"/>
      <c r="D35" s="50"/>
      <c r="E35" s="51"/>
      <c r="F35" s="51"/>
      <c r="G35" s="21">
        <f t="shared" si="12"/>
        <v>0</v>
      </c>
      <c r="H35" s="21">
        <f t="shared" si="13"/>
        <v>0</v>
      </c>
      <c r="I35" s="22">
        <f t="shared" si="14"/>
        <v>0</v>
      </c>
      <c r="J35" s="243"/>
      <c r="K35" s="21"/>
      <c r="L35" s="21"/>
      <c r="M35" s="21"/>
      <c r="N35" s="22"/>
      <c r="O35" s="8"/>
      <c r="P35" s="15"/>
      <c r="Q35" s="15"/>
      <c r="R35" s="16"/>
    </row>
    <row r="36" spans="1:18" ht="15.75" thickBot="1" x14ac:dyDescent="0.3">
      <c r="A36" s="262" t="s">
        <v>0</v>
      </c>
      <c r="B36" s="263"/>
      <c r="C36" s="264"/>
      <c r="D36" s="262"/>
      <c r="E36" s="263"/>
      <c r="F36" s="265"/>
      <c r="G36" s="53">
        <f t="shared" ref="G36" si="15">SUM(G31:G35)</f>
        <v>10000</v>
      </c>
      <c r="H36" s="53">
        <f t="shared" ref="H36" si="16">SUM(H31:H35)</f>
        <v>1240</v>
      </c>
      <c r="I36" s="61">
        <f>SUM(I31:I35)</f>
        <v>11240</v>
      </c>
      <c r="J36" s="266"/>
      <c r="K36" s="267"/>
      <c r="L36" s="65">
        <f>SUM(L31:L35)</f>
        <v>5000</v>
      </c>
      <c r="M36" s="65">
        <f t="shared" ref="M36" si="17">SUM(M31:M35)</f>
        <v>1200</v>
      </c>
      <c r="N36" s="65">
        <f t="shared" ref="N36" si="18">SUM(N31:N35)</f>
        <v>6200</v>
      </c>
      <c r="O36" s="89"/>
      <c r="P36" s="90"/>
      <c r="Q36" s="91"/>
      <c r="R36" s="92"/>
    </row>
    <row r="37" spans="1:18" ht="15.75" thickBot="1" x14ac:dyDescent="0.3"/>
    <row r="38" spans="1:18" ht="27.75" customHeight="1" thickBot="1" x14ac:dyDescent="0.3">
      <c r="A38" s="276" t="s">
        <v>97</v>
      </c>
      <c r="B38" s="277"/>
      <c r="C38" s="277"/>
      <c r="D38" s="277"/>
      <c r="E38" s="277"/>
      <c r="F38" s="277"/>
      <c r="G38" s="277"/>
      <c r="H38" s="277"/>
      <c r="I38" s="277"/>
      <c r="J38" s="277"/>
      <c r="K38" s="277"/>
      <c r="L38" s="278"/>
      <c r="M38" s="279"/>
      <c r="N38" s="280"/>
    </row>
    <row r="39" spans="1:18" ht="36" customHeight="1" thickBot="1" x14ac:dyDescent="0.3">
      <c r="A39" s="281" t="s">
        <v>233</v>
      </c>
      <c r="B39" s="282"/>
      <c r="C39" s="282"/>
      <c r="D39" s="282"/>
      <c r="E39" s="282"/>
      <c r="F39" s="282"/>
      <c r="G39" s="282"/>
      <c r="H39" s="282"/>
      <c r="I39" s="286"/>
      <c r="J39" s="268" t="s">
        <v>225</v>
      </c>
      <c r="K39" s="269"/>
      <c r="L39" s="269"/>
      <c r="M39" s="270"/>
      <c r="N39" s="271"/>
      <c r="O39" s="24"/>
      <c r="P39" s="24"/>
      <c r="Q39" s="24"/>
      <c r="R39" s="24"/>
    </row>
    <row r="40" spans="1:18" ht="51" x14ac:dyDescent="0.25">
      <c r="A40" s="234" t="s">
        <v>29</v>
      </c>
      <c r="B40" s="229" t="s">
        <v>253</v>
      </c>
      <c r="C40" s="235" t="s">
        <v>80</v>
      </c>
      <c r="D40" s="228" t="s">
        <v>81</v>
      </c>
      <c r="E40" s="229" t="s">
        <v>82</v>
      </c>
      <c r="F40" s="229" t="s">
        <v>78</v>
      </c>
      <c r="G40" s="230" t="s">
        <v>74</v>
      </c>
      <c r="H40" s="230" t="s">
        <v>30</v>
      </c>
      <c r="I40" s="231" t="s">
        <v>79</v>
      </c>
      <c r="J40" s="26" t="s">
        <v>82</v>
      </c>
      <c r="K40" s="27" t="s">
        <v>78</v>
      </c>
      <c r="L40" s="27" t="s">
        <v>227</v>
      </c>
      <c r="M40" s="27" t="s">
        <v>228</v>
      </c>
      <c r="N40" s="28" t="s">
        <v>229</v>
      </c>
      <c r="O40" s="84" t="s">
        <v>76</v>
      </c>
      <c r="P40" s="85" t="s">
        <v>62</v>
      </c>
      <c r="Q40" s="85" t="s">
        <v>77</v>
      </c>
      <c r="R40" s="86" t="s">
        <v>1</v>
      </c>
    </row>
    <row r="41" spans="1:18" ht="15.75" thickBot="1" x14ac:dyDescent="0.3">
      <c r="A41" s="29">
        <v>1</v>
      </c>
      <c r="B41" s="30">
        <v>2</v>
      </c>
      <c r="C41" s="236">
        <v>3</v>
      </c>
      <c r="D41" s="232">
        <v>4</v>
      </c>
      <c r="E41" s="30">
        <v>5</v>
      </c>
      <c r="F41" s="30">
        <v>6</v>
      </c>
      <c r="G41" s="31">
        <v>7</v>
      </c>
      <c r="H41" s="31">
        <v>8</v>
      </c>
      <c r="I41" s="233">
        <v>9</v>
      </c>
      <c r="J41" s="33">
        <v>10</v>
      </c>
      <c r="K41" s="34">
        <v>11</v>
      </c>
      <c r="L41" s="34">
        <v>12</v>
      </c>
      <c r="M41" s="34">
        <v>13</v>
      </c>
      <c r="N41" s="35">
        <v>14</v>
      </c>
      <c r="O41" s="33">
        <v>15</v>
      </c>
      <c r="P41" s="35">
        <v>16</v>
      </c>
      <c r="Q41" s="34">
        <v>17</v>
      </c>
      <c r="R41" s="35">
        <v>18</v>
      </c>
    </row>
    <row r="42" spans="1:18" x14ac:dyDescent="0.25">
      <c r="A42" s="36"/>
      <c r="B42" s="63"/>
      <c r="C42" s="37"/>
      <c r="D42" s="38"/>
      <c r="E42" s="39"/>
      <c r="F42" s="39"/>
      <c r="G42" s="19">
        <f t="shared" ref="G42:G46" si="19">ROUND(F42*E42,2)</f>
        <v>0</v>
      </c>
      <c r="H42" s="19">
        <f t="shared" ref="H42:H46" si="20">G42*0.124</f>
        <v>0</v>
      </c>
      <c r="I42" s="20">
        <f t="shared" ref="I42:I46" si="21">+G42+H42</f>
        <v>0</v>
      </c>
      <c r="J42" s="41"/>
      <c r="K42" s="19"/>
      <c r="L42" s="19"/>
      <c r="M42" s="19"/>
      <c r="N42" s="20"/>
      <c r="O42" s="8"/>
      <c r="P42" s="15"/>
      <c r="Q42" s="15"/>
      <c r="R42" s="16"/>
    </row>
    <row r="43" spans="1:18" x14ac:dyDescent="0.25">
      <c r="A43" s="42"/>
      <c r="B43" s="63"/>
      <c r="C43" s="43"/>
      <c r="D43" s="44"/>
      <c r="E43" s="45"/>
      <c r="F43" s="45"/>
      <c r="G43" s="17">
        <f t="shared" si="19"/>
        <v>0</v>
      </c>
      <c r="H43" s="17">
        <f t="shared" si="20"/>
        <v>0</v>
      </c>
      <c r="I43" s="18">
        <f t="shared" si="21"/>
        <v>0</v>
      </c>
      <c r="J43" s="47"/>
      <c r="K43" s="17"/>
      <c r="L43" s="17"/>
      <c r="M43" s="17"/>
      <c r="N43" s="18"/>
      <c r="O43" s="8"/>
      <c r="P43" s="15"/>
      <c r="Q43" s="15"/>
      <c r="R43" s="16"/>
    </row>
    <row r="44" spans="1:18" x14ac:dyDescent="0.25">
      <c r="A44" s="42"/>
      <c r="B44" s="63"/>
      <c r="C44" s="43"/>
      <c r="D44" s="44"/>
      <c r="E44" s="45"/>
      <c r="F44" s="45"/>
      <c r="G44" s="17">
        <f t="shared" si="19"/>
        <v>0</v>
      </c>
      <c r="H44" s="17">
        <f t="shared" si="20"/>
        <v>0</v>
      </c>
      <c r="I44" s="18">
        <f t="shared" si="21"/>
        <v>0</v>
      </c>
      <c r="J44" s="47"/>
      <c r="K44" s="17"/>
      <c r="L44" s="17"/>
      <c r="M44" s="17"/>
      <c r="N44" s="18"/>
      <c r="O44" s="8"/>
      <c r="P44" s="15"/>
      <c r="Q44" s="15"/>
      <c r="R44" s="16"/>
    </row>
    <row r="45" spans="1:18" x14ac:dyDescent="0.25">
      <c r="A45" s="42"/>
      <c r="B45" s="63"/>
      <c r="C45" s="43"/>
      <c r="D45" s="44"/>
      <c r="E45" s="45"/>
      <c r="F45" s="45"/>
      <c r="G45" s="17">
        <f t="shared" si="19"/>
        <v>0</v>
      </c>
      <c r="H45" s="17">
        <f t="shared" si="20"/>
        <v>0</v>
      </c>
      <c r="I45" s="18">
        <f t="shared" si="21"/>
        <v>0</v>
      </c>
      <c r="J45" s="47"/>
      <c r="K45" s="17"/>
      <c r="L45" s="17"/>
      <c r="M45" s="17"/>
      <c r="N45" s="18"/>
      <c r="O45" s="8"/>
      <c r="P45" s="15"/>
      <c r="Q45" s="15"/>
      <c r="R45" s="16"/>
    </row>
    <row r="46" spans="1:18" ht="15.75" thickBot="1" x14ac:dyDescent="0.3">
      <c r="A46" s="48"/>
      <c r="B46" s="63"/>
      <c r="C46" s="49"/>
      <c r="D46" s="50"/>
      <c r="E46" s="51"/>
      <c r="F46" s="51"/>
      <c r="G46" s="21">
        <f t="shared" si="19"/>
        <v>0</v>
      </c>
      <c r="H46" s="21">
        <f t="shared" si="20"/>
        <v>0</v>
      </c>
      <c r="I46" s="22">
        <f t="shared" si="21"/>
        <v>0</v>
      </c>
      <c r="J46" s="47"/>
      <c r="K46" s="17"/>
      <c r="L46" s="17"/>
      <c r="M46" s="17"/>
      <c r="N46" s="18"/>
      <c r="O46" s="8"/>
      <c r="P46" s="15"/>
      <c r="Q46" s="15"/>
      <c r="R46" s="16"/>
    </row>
    <row r="47" spans="1:18" ht="15.75" thickBot="1" x14ac:dyDescent="0.3">
      <c r="A47" s="262" t="s">
        <v>0</v>
      </c>
      <c r="B47" s="263"/>
      <c r="C47" s="264"/>
      <c r="D47" s="262"/>
      <c r="E47" s="263"/>
      <c r="F47" s="265"/>
      <c r="G47" s="53">
        <f t="shared" ref="G47:I47" si="22">SUM(G42:G46)</f>
        <v>0</v>
      </c>
      <c r="H47" s="53">
        <f t="shared" si="22"/>
        <v>0</v>
      </c>
      <c r="I47" s="61">
        <f t="shared" si="22"/>
        <v>0</v>
      </c>
      <c r="J47" s="266"/>
      <c r="K47" s="267"/>
      <c r="L47" s="65">
        <f>SUM(L42:L46)</f>
        <v>0</v>
      </c>
      <c r="M47" s="65">
        <f t="shared" ref="M47" si="23">SUM(M42:M46)</f>
        <v>0</v>
      </c>
      <c r="N47" s="65">
        <f t="shared" ref="N47" si="24">SUM(N42:N46)</f>
        <v>0</v>
      </c>
      <c r="O47" s="89"/>
      <c r="P47" s="90"/>
      <c r="Q47" s="91"/>
      <c r="R47" s="92"/>
    </row>
    <row r="48" spans="1:18" ht="15.75" thickBot="1" x14ac:dyDescent="0.3"/>
    <row r="49" spans="1:18" ht="27.75" customHeight="1" thickBot="1" x14ac:dyDescent="0.3">
      <c r="A49" s="276" t="s">
        <v>256</v>
      </c>
      <c r="B49" s="277"/>
      <c r="C49" s="277"/>
      <c r="D49" s="277"/>
      <c r="E49" s="277"/>
      <c r="F49" s="277"/>
      <c r="G49" s="277"/>
      <c r="H49" s="277"/>
      <c r="I49" s="277"/>
      <c r="J49" s="277"/>
      <c r="K49" s="277"/>
      <c r="L49" s="278"/>
      <c r="M49" s="279"/>
      <c r="N49" s="280"/>
    </row>
    <row r="50" spans="1:18" ht="36" customHeight="1" thickBot="1" x14ac:dyDescent="0.3">
      <c r="A50" s="281" t="s">
        <v>233</v>
      </c>
      <c r="B50" s="282"/>
      <c r="C50" s="282"/>
      <c r="D50" s="282"/>
      <c r="E50" s="282"/>
      <c r="F50" s="282"/>
      <c r="G50" s="282"/>
      <c r="H50" s="282"/>
      <c r="I50" s="286"/>
      <c r="J50" s="268" t="s">
        <v>225</v>
      </c>
      <c r="K50" s="269"/>
      <c r="L50" s="269"/>
      <c r="M50" s="270"/>
      <c r="N50" s="271"/>
      <c r="O50" s="24"/>
      <c r="P50" s="24"/>
      <c r="Q50" s="24"/>
      <c r="R50" s="24"/>
    </row>
    <row r="51" spans="1:18" ht="51.75" thickBot="1" x14ac:dyDescent="0.3">
      <c r="A51" s="55" t="s">
        <v>29</v>
      </c>
      <c r="B51" s="229" t="s">
        <v>253</v>
      </c>
      <c r="C51" s="57" t="s">
        <v>80</v>
      </c>
      <c r="D51" s="58" t="s">
        <v>81</v>
      </c>
      <c r="E51" s="56" t="s">
        <v>82</v>
      </c>
      <c r="F51" s="62" t="s">
        <v>78</v>
      </c>
      <c r="G51" s="25" t="s">
        <v>74</v>
      </c>
      <c r="H51" s="59" t="s">
        <v>30</v>
      </c>
      <c r="I51" s="60" t="s">
        <v>79</v>
      </c>
      <c r="J51" s="26" t="s">
        <v>82</v>
      </c>
      <c r="K51" s="27" t="s">
        <v>78</v>
      </c>
      <c r="L51" s="27" t="s">
        <v>227</v>
      </c>
      <c r="M51" s="27" t="s">
        <v>228</v>
      </c>
      <c r="N51" s="28" t="s">
        <v>229</v>
      </c>
      <c r="O51" s="84" t="s">
        <v>76</v>
      </c>
      <c r="P51" s="85" t="s">
        <v>62</v>
      </c>
      <c r="Q51" s="85" t="s">
        <v>77</v>
      </c>
      <c r="R51" s="86" t="s">
        <v>1</v>
      </c>
    </row>
    <row r="52" spans="1:18" ht="15.75" thickBot="1" x14ac:dyDescent="0.3">
      <c r="A52" s="29">
        <v>1</v>
      </c>
      <c r="B52" s="30">
        <v>2</v>
      </c>
      <c r="C52" s="30">
        <v>3</v>
      </c>
      <c r="D52" s="30">
        <v>4</v>
      </c>
      <c r="E52" s="30">
        <v>5</v>
      </c>
      <c r="F52" s="30">
        <v>6</v>
      </c>
      <c r="G52" s="31">
        <v>7</v>
      </c>
      <c r="H52" s="31">
        <v>8</v>
      </c>
      <c r="I52" s="32">
        <v>9</v>
      </c>
      <c r="J52" s="33">
        <v>10</v>
      </c>
      <c r="K52" s="34">
        <v>11</v>
      </c>
      <c r="L52" s="34">
        <v>12</v>
      </c>
      <c r="M52" s="34">
        <v>13</v>
      </c>
      <c r="N52" s="35">
        <v>14</v>
      </c>
      <c r="O52" s="33">
        <v>15</v>
      </c>
      <c r="P52" s="35">
        <v>16</v>
      </c>
      <c r="Q52" s="34">
        <v>17</v>
      </c>
      <c r="R52" s="35">
        <v>18</v>
      </c>
    </row>
    <row r="53" spans="1:18" x14ac:dyDescent="0.25">
      <c r="A53" s="36"/>
      <c r="B53" s="63"/>
      <c r="C53" s="37"/>
      <c r="D53" s="38"/>
      <c r="E53" s="39"/>
      <c r="F53" s="39"/>
      <c r="G53" s="19">
        <f t="shared" ref="G53:G57" si="25">ROUND(F53*E53,2)</f>
        <v>0</v>
      </c>
      <c r="H53" s="19">
        <f t="shared" ref="H53:H57" si="26">G53*0.124</f>
        <v>0</v>
      </c>
      <c r="I53" s="20">
        <f t="shared" ref="I53:I57" si="27">+G53+H53</f>
        <v>0</v>
      </c>
      <c r="J53" s="240"/>
      <c r="K53" s="241"/>
      <c r="L53" s="241"/>
      <c r="M53" s="241"/>
      <c r="N53" s="242"/>
      <c r="O53" s="8"/>
      <c r="P53" s="15"/>
      <c r="Q53" s="15"/>
      <c r="R53" s="16"/>
    </row>
    <row r="54" spans="1:18" x14ac:dyDescent="0.25">
      <c r="A54" s="42"/>
      <c r="B54" s="63"/>
      <c r="C54" s="43"/>
      <c r="D54" s="44"/>
      <c r="E54" s="45"/>
      <c r="F54" s="45"/>
      <c r="G54" s="17">
        <f t="shared" si="25"/>
        <v>0</v>
      </c>
      <c r="H54" s="17">
        <f t="shared" si="26"/>
        <v>0</v>
      </c>
      <c r="I54" s="18">
        <f t="shared" si="27"/>
        <v>0</v>
      </c>
      <c r="J54" s="47"/>
      <c r="K54" s="17"/>
      <c r="L54" s="17"/>
      <c r="M54" s="17"/>
      <c r="N54" s="18"/>
      <c r="O54" s="8"/>
      <c r="P54" s="15"/>
      <c r="Q54" s="15"/>
      <c r="R54" s="16"/>
    </row>
    <row r="55" spans="1:18" x14ac:dyDescent="0.25">
      <c r="A55" s="42"/>
      <c r="B55" s="63"/>
      <c r="C55" s="43"/>
      <c r="D55" s="44"/>
      <c r="E55" s="45"/>
      <c r="F55" s="45"/>
      <c r="G55" s="17">
        <f t="shared" si="25"/>
        <v>0</v>
      </c>
      <c r="H55" s="17">
        <f t="shared" si="26"/>
        <v>0</v>
      </c>
      <c r="I55" s="18">
        <f t="shared" si="27"/>
        <v>0</v>
      </c>
      <c r="J55" s="47"/>
      <c r="K55" s="17"/>
      <c r="L55" s="17"/>
      <c r="M55" s="17"/>
      <c r="N55" s="18"/>
      <c r="O55" s="8"/>
      <c r="P55" s="15"/>
      <c r="Q55" s="15"/>
      <c r="R55" s="16"/>
    </row>
    <row r="56" spans="1:18" x14ac:dyDescent="0.25">
      <c r="A56" s="42"/>
      <c r="B56" s="63"/>
      <c r="C56" s="43"/>
      <c r="D56" s="44"/>
      <c r="E56" s="45"/>
      <c r="F56" s="45"/>
      <c r="G56" s="17">
        <f t="shared" si="25"/>
        <v>0</v>
      </c>
      <c r="H56" s="17">
        <f t="shared" si="26"/>
        <v>0</v>
      </c>
      <c r="I56" s="18">
        <f t="shared" si="27"/>
        <v>0</v>
      </c>
      <c r="J56" s="47"/>
      <c r="K56" s="17"/>
      <c r="L56" s="17"/>
      <c r="M56" s="17"/>
      <c r="N56" s="18"/>
      <c r="O56" s="8"/>
      <c r="P56" s="15"/>
      <c r="Q56" s="15"/>
      <c r="R56" s="16"/>
    </row>
    <row r="57" spans="1:18" ht="15.75" thickBot="1" x14ac:dyDescent="0.3">
      <c r="A57" s="48"/>
      <c r="B57" s="63"/>
      <c r="C57" s="49"/>
      <c r="D57" s="50"/>
      <c r="E57" s="51"/>
      <c r="F57" s="51"/>
      <c r="G57" s="21">
        <f t="shared" si="25"/>
        <v>0</v>
      </c>
      <c r="H57" s="21">
        <f t="shared" si="26"/>
        <v>0</v>
      </c>
      <c r="I57" s="22">
        <f t="shared" si="27"/>
        <v>0</v>
      </c>
      <c r="J57" s="243"/>
      <c r="K57" s="21"/>
      <c r="L57" s="21"/>
      <c r="M57" s="21"/>
      <c r="N57" s="22"/>
      <c r="O57" s="8"/>
      <c r="P57" s="15"/>
      <c r="Q57" s="15"/>
      <c r="R57" s="16"/>
    </row>
    <row r="58" spans="1:18" ht="15.75" thickBot="1" x14ac:dyDescent="0.3">
      <c r="A58" s="262" t="s">
        <v>0</v>
      </c>
      <c r="B58" s="263"/>
      <c r="C58" s="264"/>
      <c r="D58" s="262"/>
      <c r="E58" s="263"/>
      <c r="F58" s="265"/>
      <c r="G58" s="53">
        <f t="shared" ref="G58:I58" si="28">SUM(G53:G57)</f>
        <v>0</v>
      </c>
      <c r="H58" s="53">
        <f t="shared" si="28"/>
        <v>0</v>
      </c>
      <c r="I58" s="61">
        <f t="shared" si="28"/>
        <v>0</v>
      </c>
      <c r="J58" s="266"/>
      <c r="K58" s="267"/>
      <c r="L58" s="65">
        <f>SUM(L53:L57)</f>
        <v>0</v>
      </c>
      <c r="M58" s="65">
        <f t="shared" ref="M58" si="29">SUM(M53:M57)</f>
        <v>0</v>
      </c>
      <c r="N58" s="65">
        <f t="shared" ref="N58" si="30">SUM(N53:N57)</f>
        <v>0</v>
      </c>
      <c r="O58" s="89"/>
      <c r="P58" s="90"/>
      <c r="Q58" s="91"/>
      <c r="R58" s="92"/>
    </row>
    <row r="59" spans="1:18" ht="15.75" thickBot="1" x14ac:dyDescent="0.3"/>
    <row r="60" spans="1:18" ht="27.75" customHeight="1" thickBot="1" x14ac:dyDescent="0.3">
      <c r="A60" s="276" t="s">
        <v>168</v>
      </c>
      <c r="B60" s="277"/>
      <c r="C60" s="277"/>
      <c r="D60" s="277"/>
      <c r="E60" s="277"/>
      <c r="F60" s="277"/>
      <c r="G60" s="277"/>
      <c r="H60" s="277"/>
      <c r="I60" s="277"/>
      <c r="J60" s="277"/>
      <c r="K60" s="277"/>
      <c r="L60" s="278"/>
      <c r="M60" s="279"/>
      <c r="N60" s="280"/>
    </row>
    <row r="61" spans="1:18" ht="36" customHeight="1" thickBot="1" x14ac:dyDescent="0.3">
      <c r="A61" s="281" t="s">
        <v>233</v>
      </c>
      <c r="B61" s="282"/>
      <c r="C61" s="282"/>
      <c r="D61" s="282"/>
      <c r="E61" s="282"/>
      <c r="F61" s="282"/>
      <c r="G61" s="282"/>
      <c r="H61" s="282"/>
      <c r="I61" s="286"/>
      <c r="J61" s="268" t="s">
        <v>225</v>
      </c>
      <c r="K61" s="269"/>
      <c r="L61" s="269"/>
      <c r="M61" s="270"/>
      <c r="N61" s="271"/>
      <c r="O61" s="24"/>
      <c r="P61" s="24"/>
      <c r="Q61" s="24"/>
      <c r="R61" s="24"/>
    </row>
    <row r="62" spans="1:18" ht="51" x14ac:dyDescent="0.25">
      <c r="A62" s="234" t="s">
        <v>29</v>
      </c>
      <c r="B62" s="229" t="s">
        <v>253</v>
      </c>
      <c r="C62" s="235" t="s">
        <v>80</v>
      </c>
      <c r="D62" s="228" t="s">
        <v>81</v>
      </c>
      <c r="E62" s="229" t="s">
        <v>82</v>
      </c>
      <c r="F62" s="229" t="s">
        <v>78</v>
      </c>
      <c r="G62" s="230" t="s">
        <v>74</v>
      </c>
      <c r="H62" s="230" t="s">
        <v>30</v>
      </c>
      <c r="I62" s="231" t="s">
        <v>79</v>
      </c>
      <c r="J62" s="26" t="s">
        <v>82</v>
      </c>
      <c r="K62" s="27" t="s">
        <v>78</v>
      </c>
      <c r="L62" s="27" t="s">
        <v>227</v>
      </c>
      <c r="M62" s="27" t="s">
        <v>228</v>
      </c>
      <c r="N62" s="28" t="s">
        <v>229</v>
      </c>
      <c r="O62" s="84" t="s">
        <v>76</v>
      </c>
      <c r="P62" s="85" t="s">
        <v>62</v>
      </c>
      <c r="Q62" s="85" t="s">
        <v>77</v>
      </c>
      <c r="R62" s="86" t="s">
        <v>1</v>
      </c>
    </row>
    <row r="63" spans="1:18" ht="15.75" thickBot="1" x14ac:dyDescent="0.3">
      <c r="A63" s="29">
        <v>1</v>
      </c>
      <c r="B63" s="30">
        <v>2</v>
      </c>
      <c r="C63" s="236">
        <v>3</v>
      </c>
      <c r="D63" s="232">
        <v>4</v>
      </c>
      <c r="E63" s="30">
        <v>5</v>
      </c>
      <c r="F63" s="30">
        <v>6</v>
      </c>
      <c r="G63" s="31">
        <v>7</v>
      </c>
      <c r="H63" s="31">
        <v>8</v>
      </c>
      <c r="I63" s="233">
        <v>9</v>
      </c>
      <c r="J63" s="33">
        <v>10</v>
      </c>
      <c r="K63" s="34">
        <v>11</v>
      </c>
      <c r="L63" s="34">
        <v>12</v>
      </c>
      <c r="M63" s="34">
        <v>13</v>
      </c>
      <c r="N63" s="35">
        <v>14</v>
      </c>
      <c r="O63" s="33">
        <v>15</v>
      </c>
      <c r="P63" s="35">
        <v>16</v>
      </c>
      <c r="Q63" s="34">
        <v>17</v>
      </c>
      <c r="R63" s="35">
        <v>18</v>
      </c>
    </row>
    <row r="64" spans="1:18" x14ac:dyDescent="0.25">
      <c r="A64" s="36"/>
      <c r="B64" s="63"/>
      <c r="C64" s="37"/>
      <c r="D64" s="38"/>
      <c r="E64" s="39"/>
      <c r="F64" s="39"/>
      <c r="G64" s="19">
        <f t="shared" ref="G64:G68" si="31">ROUND(F64*E64,2)</f>
        <v>0</v>
      </c>
      <c r="H64" s="19">
        <f t="shared" ref="H64:H68" si="32">G64*0.124</f>
        <v>0</v>
      </c>
      <c r="I64" s="20">
        <f t="shared" ref="I64:I68" si="33">+G64+H64</f>
        <v>0</v>
      </c>
      <c r="J64" s="240"/>
      <c r="K64" s="241"/>
      <c r="L64" s="241"/>
      <c r="M64" s="241"/>
      <c r="N64" s="242"/>
      <c r="O64" s="8"/>
      <c r="P64" s="15"/>
      <c r="Q64" s="15"/>
      <c r="R64" s="16"/>
    </row>
    <row r="65" spans="1:18" x14ac:dyDescent="0.25">
      <c r="A65" s="42"/>
      <c r="B65" s="63"/>
      <c r="C65" s="43"/>
      <c r="D65" s="44"/>
      <c r="E65" s="45"/>
      <c r="F65" s="45"/>
      <c r="G65" s="17">
        <f t="shared" si="31"/>
        <v>0</v>
      </c>
      <c r="H65" s="17">
        <f t="shared" si="32"/>
        <v>0</v>
      </c>
      <c r="I65" s="18">
        <f t="shared" si="33"/>
        <v>0</v>
      </c>
      <c r="J65" s="47"/>
      <c r="K65" s="17"/>
      <c r="L65" s="17"/>
      <c r="M65" s="17"/>
      <c r="N65" s="18"/>
      <c r="O65" s="8"/>
      <c r="P65" s="15"/>
      <c r="Q65" s="15"/>
      <c r="R65" s="16"/>
    </row>
    <row r="66" spans="1:18" x14ac:dyDescent="0.25">
      <c r="A66" s="42"/>
      <c r="B66" s="63"/>
      <c r="C66" s="43"/>
      <c r="D66" s="44"/>
      <c r="E66" s="45"/>
      <c r="F66" s="45"/>
      <c r="G66" s="17">
        <f t="shared" si="31"/>
        <v>0</v>
      </c>
      <c r="H66" s="17">
        <f t="shared" si="32"/>
        <v>0</v>
      </c>
      <c r="I66" s="18">
        <f t="shared" si="33"/>
        <v>0</v>
      </c>
      <c r="J66" s="47"/>
      <c r="K66" s="17"/>
      <c r="L66" s="17"/>
      <c r="M66" s="17"/>
      <c r="N66" s="18"/>
      <c r="O66" s="8"/>
      <c r="P66" s="15"/>
      <c r="Q66" s="15"/>
      <c r="R66" s="16"/>
    </row>
    <row r="67" spans="1:18" x14ac:dyDescent="0.25">
      <c r="A67" s="42"/>
      <c r="B67" s="63"/>
      <c r="C67" s="43"/>
      <c r="D67" s="44"/>
      <c r="E67" s="45"/>
      <c r="F67" s="45"/>
      <c r="G67" s="17">
        <f t="shared" si="31"/>
        <v>0</v>
      </c>
      <c r="H67" s="17">
        <f t="shared" si="32"/>
        <v>0</v>
      </c>
      <c r="I67" s="18">
        <f t="shared" si="33"/>
        <v>0</v>
      </c>
      <c r="J67" s="47"/>
      <c r="K67" s="17"/>
      <c r="L67" s="17"/>
      <c r="M67" s="17"/>
      <c r="N67" s="18"/>
      <c r="O67" s="8"/>
      <c r="P67" s="15"/>
      <c r="Q67" s="15"/>
      <c r="R67" s="16"/>
    </row>
    <row r="68" spans="1:18" ht="15.75" thickBot="1" x14ac:dyDescent="0.3">
      <c r="A68" s="237"/>
      <c r="B68" s="238"/>
      <c r="C68" s="239"/>
      <c r="D68" s="50"/>
      <c r="E68" s="51"/>
      <c r="F68" s="51"/>
      <c r="G68" s="21">
        <f t="shared" si="31"/>
        <v>0</v>
      </c>
      <c r="H68" s="21">
        <f t="shared" si="32"/>
        <v>0</v>
      </c>
      <c r="I68" s="22">
        <f t="shared" si="33"/>
        <v>0</v>
      </c>
      <c r="J68" s="243"/>
      <c r="K68" s="21"/>
      <c r="L68" s="21"/>
      <c r="M68" s="21"/>
      <c r="N68" s="22"/>
      <c r="O68" s="8"/>
      <c r="P68" s="15"/>
      <c r="Q68" s="15"/>
      <c r="R68" s="16"/>
    </row>
    <row r="69" spans="1:18" ht="15.75" thickBot="1" x14ac:dyDescent="0.3">
      <c r="A69" s="287" t="s">
        <v>0</v>
      </c>
      <c r="B69" s="288"/>
      <c r="C69" s="289"/>
      <c r="D69" s="262"/>
      <c r="E69" s="263"/>
      <c r="F69" s="265"/>
      <c r="G69" s="53">
        <f t="shared" ref="G69:I69" si="34">SUM(G64:G68)</f>
        <v>0</v>
      </c>
      <c r="H69" s="53">
        <f t="shared" si="34"/>
        <v>0</v>
      </c>
      <c r="I69" s="61">
        <f t="shared" si="34"/>
        <v>0</v>
      </c>
      <c r="J69" s="266"/>
      <c r="K69" s="267"/>
      <c r="L69" s="65">
        <f>SUM(L64:L68)</f>
        <v>0</v>
      </c>
      <c r="M69" s="65">
        <f t="shared" ref="M69" si="35">SUM(M64:M68)</f>
        <v>0</v>
      </c>
      <c r="N69" s="65">
        <f t="shared" ref="N69" si="36">SUM(N64:N68)</f>
        <v>0</v>
      </c>
    </row>
    <row r="70" spans="1:18" ht="15.75" thickBot="1" x14ac:dyDescent="0.3"/>
    <row r="71" spans="1:18" ht="27.75" customHeight="1" thickBot="1" x14ac:dyDescent="0.3">
      <c r="A71" s="276" t="s">
        <v>169</v>
      </c>
      <c r="B71" s="277"/>
      <c r="C71" s="277"/>
      <c r="D71" s="277"/>
      <c r="E71" s="277"/>
      <c r="F71" s="277"/>
      <c r="G71" s="277"/>
      <c r="H71" s="277"/>
      <c r="I71" s="277"/>
      <c r="J71" s="277"/>
      <c r="K71" s="277"/>
      <c r="L71" s="278"/>
      <c r="M71" s="279"/>
      <c r="N71" s="280"/>
    </row>
    <row r="72" spans="1:18" ht="15.75" thickBot="1" x14ac:dyDescent="0.3">
      <c r="A72" s="272" t="s">
        <v>83</v>
      </c>
      <c r="B72" s="273"/>
      <c r="C72" s="273"/>
      <c r="D72" s="273"/>
      <c r="E72" s="273"/>
      <c r="F72" s="273"/>
      <c r="G72" s="273"/>
      <c r="H72" s="273"/>
      <c r="I72" s="273"/>
      <c r="J72" s="273"/>
      <c r="K72" s="273"/>
      <c r="L72" s="274"/>
      <c r="M72" s="274"/>
      <c r="N72" s="275"/>
      <c r="O72" s="24"/>
      <c r="P72" s="24"/>
      <c r="Q72" s="24"/>
      <c r="R72" s="24"/>
    </row>
    <row r="73" spans="1:18" ht="36" customHeight="1" thickBot="1" x14ac:dyDescent="0.3">
      <c r="A73" s="281" t="s">
        <v>233</v>
      </c>
      <c r="B73" s="282"/>
      <c r="C73" s="282"/>
      <c r="D73" s="282"/>
      <c r="E73" s="282"/>
      <c r="F73" s="282"/>
      <c r="G73" s="282"/>
      <c r="H73" s="282"/>
      <c r="I73" s="286"/>
      <c r="J73" s="268" t="s">
        <v>225</v>
      </c>
      <c r="K73" s="269"/>
      <c r="L73" s="269"/>
      <c r="M73" s="270"/>
      <c r="N73" s="271"/>
      <c r="O73" s="24"/>
      <c r="P73" s="24"/>
      <c r="Q73" s="24"/>
      <c r="R73" s="24"/>
    </row>
    <row r="74" spans="1:18" ht="51" x14ac:dyDescent="0.25">
      <c r="A74" s="234" t="s">
        <v>29</v>
      </c>
      <c r="B74" s="229" t="s">
        <v>253</v>
      </c>
      <c r="C74" s="235" t="s">
        <v>80</v>
      </c>
      <c r="D74" s="228" t="s">
        <v>81</v>
      </c>
      <c r="E74" s="229" t="s">
        <v>82</v>
      </c>
      <c r="F74" s="229" t="s">
        <v>78</v>
      </c>
      <c r="G74" s="230" t="s">
        <v>74</v>
      </c>
      <c r="H74" s="230" t="s">
        <v>30</v>
      </c>
      <c r="I74" s="231" t="s">
        <v>79</v>
      </c>
      <c r="J74" s="26" t="s">
        <v>82</v>
      </c>
      <c r="K74" s="27" t="s">
        <v>78</v>
      </c>
      <c r="L74" s="27" t="s">
        <v>227</v>
      </c>
      <c r="M74" s="27" t="s">
        <v>228</v>
      </c>
      <c r="N74" s="28" t="s">
        <v>229</v>
      </c>
      <c r="O74" s="84" t="s">
        <v>76</v>
      </c>
      <c r="P74" s="85" t="s">
        <v>62</v>
      </c>
      <c r="Q74" s="85" t="s">
        <v>77</v>
      </c>
      <c r="R74" s="86" t="s">
        <v>1</v>
      </c>
    </row>
    <row r="75" spans="1:18" ht="15.75" thickBot="1" x14ac:dyDescent="0.3">
      <c r="A75" s="29">
        <v>1</v>
      </c>
      <c r="B75" s="30">
        <v>2</v>
      </c>
      <c r="C75" s="236">
        <v>3</v>
      </c>
      <c r="D75" s="232">
        <v>4</v>
      </c>
      <c r="E75" s="30">
        <v>5</v>
      </c>
      <c r="F75" s="30">
        <v>6</v>
      </c>
      <c r="G75" s="31">
        <v>7</v>
      </c>
      <c r="H75" s="31">
        <v>8</v>
      </c>
      <c r="I75" s="233">
        <v>9</v>
      </c>
      <c r="J75" s="33">
        <v>10</v>
      </c>
      <c r="K75" s="34">
        <v>11</v>
      </c>
      <c r="L75" s="34">
        <v>12</v>
      </c>
      <c r="M75" s="34">
        <v>13</v>
      </c>
      <c r="N75" s="35">
        <v>14</v>
      </c>
      <c r="O75" s="33">
        <v>15</v>
      </c>
      <c r="P75" s="35">
        <v>16</v>
      </c>
      <c r="Q75" s="34">
        <v>17</v>
      </c>
      <c r="R75" s="35">
        <v>18</v>
      </c>
    </row>
    <row r="76" spans="1:18" ht="24" x14ac:dyDescent="0.25">
      <c r="A76" s="36">
        <v>1</v>
      </c>
      <c r="B76" s="63" t="s">
        <v>93</v>
      </c>
      <c r="C76" s="121" t="s">
        <v>236</v>
      </c>
      <c r="D76" s="38" t="s">
        <v>237</v>
      </c>
      <c r="E76" s="39">
        <v>1</v>
      </c>
      <c r="F76" s="39">
        <v>100</v>
      </c>
      <c r="G76" s="19">
        <f t="shared" ref="G76:G80" si="37">ROUND(F76*E76,2)</f>
        <v>100</v>
      </c>
      <c r="H76" s="19">
        <f t="shared" ref="H76:H80" si="38">G76*0.124</f>
        <v>12.4</v>
      </c>
      <c r="I76" s="20">
        <f t="shared" ref="I76:I80" si="39">+G76+H76</f>
        <v>112.4</v>
      </c>
      <c r="J76" s="240">
        <v>1</v>
      </c>
      <c r="K76" s="241">
        <f>L76/J76</f>
        <v>200</v>
      </c>
      <c r="L76" s="241">
        <f>'Πίνακας αναδρομικών δαπανών '!T17</f>
        <v>200</v>
      </c>
      <c r="M76" s="241">
        <f>'Πίνακας αναδρομικών δαπανών '!V17</f>
        <v>48</v>
      </c>
      <c r="N76" s="242">
        <f>'Πίνακας αναδρομικών δαπανών '!W17</f>
        <v>248</v>
      </c>
      <c r="O76" s="8"/>
      <c r="P76" s="15"/>
      <c r="Q76" s="15"/>
      <c r="R76" s="16"/>
    </row>
    <row r="77" spans="1:18" ht="24" x14ac:dyDescent="0.25">
      <c r="A77" s="42">
        <v>2</v>
      </c>
      <c r="B77" s="63" t="s">
        <v>94</v>
      </c>
      <c r="C77" s="43" t="s">
        <v>240</v>
      </c>
      <c r="D77" s="44" t="s">
        <v>237</v>
      </c>
      <c r="E77" s="45">
        <v>1</v>
      </c>
      <c r="F77" s="45">
        <v>500</v>
      </c>
      <c r="G77" s="17">
        <f t="shared" si="37"/>
        <v>500</v>
      </c>
      <c r="H77" s="17">
        <f t="shared" si="38"/>
        <v>62</v>
      </c>
      <c r="I77" s="18">
        <f t="shared" si="39"/>
        <v>562</v>
      </c>
      <c r="J77" s="47"/>
      <c r="K77" s="17"/>
      <c r="L77" s="17"/>
      <c r="M77" s="17"/>
      <c r="N77" s="18"/>
      <c r="O77" s="8"/>
      <c r="P77" s="15"/>
      <c r="Q77" s="15"/>
      <c r="R77" s="16"/>
    </row>
    <row r="78" spans="1:18" x14ac:dyDescent="0.25">
      <c r="A78" s="42">
        <v>3</v>
      </c>
      <c r="B78" s="63" t="s">
        <v>95</v>
      </c>
      <c r="C78" s="43" t="s">
        <v>243</v>
      </c>
      <c r="D78" s="44" t="s">
        <v>237</v>
      </c>
      <c r="E78" s="45">
        <v>1</v>
      </c>
      <c r="F78" s="45">
        <v>200</v>
      </c>
      <c r="G78" s="17">
        <f t="shared" si="37"/>
        <v>200</v>
      </c>
      <c r="H78" s="17">
        <f t="shared" si="38"/>
        <v>24.8</v>
      </c>
      <c r="I78" s="18">
        <f t="shared" si="39"/>
        <v>224.8</v>
      </c>
      <c r="J78" s="47"/>
      <c r="K78" s="17"/>
      <c r="L78" s="17"/>
      <c r="M78" s="17"/>
      <c r="N78" s="18"/>
      <c r="O78" s="8"/>
      <c r="P78" s="15"/>
      <c r="Q78" s="15"/>
      <c r="R78" s="16"/>
    </row>
    <row r="79" spans="1:18" x14ac:dyDescent="0.25">
      <c r="A79" s="42"/>
      <c r="B79" s="63"/>
      <c r="C79" s="43"/>
      <c r="D79" s="44"/>
      <c r="E79" s="45"/>
      <c r="F79" s="45"/>
      <c r="G79" s="17">
        <f t="shared" si="37"/>
        <v>0</v>
      </c>
      <c r="H79" s="17">
        <f t="shared" si="38"/>
        <v>0</v>
      </c>
      <c r="I79" s="18">
        <f t="shared" si="39"/>
        <v>0</v>
      </c>
      <c r="J79" s="47"/>
      <c r="K79" s="17"/>
      <c r="L79" s="17"/>
      <c r="M79" s="17"/>
      <c r="N79" s="18"/>
      <c r="O79" s="8"/>
      <c r="P79" s="15"/>
      <c r="Q79" s="15"/>
      <c r="R79" s="16"/>
    </row>
    <row r="80" spans="1:18" ht="15.75" thickBot="1" x14ac:dyDescent="0.3">
      <c r="A80" s="48"/>
      <c r="B80" s="63"/>
      <c r="C80" s="49"/>
      <c r="D80" s="50"/>
      <c r="E80" s="51"/>
      <c r="F80" s="51"/>
      <c r="G80" s="21">
        <f t="shared" si="37"/>
        <v>0</v>
      </c>
      <c r="H80" s="21">
        <f t="shared" si="38"/>
        <v>0</v>
      </c>
      <c r="I80" s="22">
        <f t="shared" si="39"/>
        <v>0</v>
      </c>
      <c r="J80" s="243"/>
      <c r="K80" s="21"/>
      <c r="L80" s="21"/>
      <c r="M80" s="21"/>
      <c r="N80" s="22"/>
      <c r="O80" s="8"/>
      <c r="P80" s="15"/>
      <c r="Q80" s="15"/>
      <c r="R80" s="16"/>
    </row>
    <row r="81" spans="1:18" ht="15.75" thickBot="1" x14ac:dyDescent="0.3">
      <c r="A81" s="262" t="s">
        <v>0</v>
      </c>
      <c r="B81" s="263"/>
      <c r="C81" s="264"/>
      <c r="D81" s="262"/>
      <c r="E81" s="263"/>
      <c r="F81" s="265"/>
      <c r="G81" s="53">
        <f t="shared" ref="G81:I81" si="40">SUM(G76:G80)</f>
        <v>800</v>
      </c>
      <c r="H81" s="53">
        <f t="shared" si="40"/>
        <v>99.2</v>
      </c>
      <c r="I81" s="61">
        <f t="shared" si="40"/>
        <v>899.2</v>
      </c>
      <c r="J81" s="266"/>
      <c r="K81" s="267"/>
      <c r="L81" s="65">
        <f>SUM(L76:L80)</f>
        <v>200</v>
      </c>
      <c r="M81" s="65">
        <f t="shared" ref="M81" si="41">SUM(M76:M80)</f>
        <v>48</v>
      </c>
      <c r="N81" s="65">
        <f t="shared" ref="N81" si="42">SUM(N76:N80)</f>
        <v>248</v>
      </c>
      <c r="O81" s="89"/>
      <c r="P81" s="90"/>
      <c r="Q81" s="91"/>
      <c r="R81" s="92"/>
    </row>
  </sheetData>
  <mergeCells count="43">
    <mergeCell ref="A5:N5"/>
    <mergeCell ref="A16:N16"/>
    <mergeCell ref="A6:I6"/>
    <mergeCell ref="A14:C14"/>
    <mergeCell ref="D14:F14"/>
    <mergeCell ref="J14:K14"/>
    <mergeCell ref="J6:N6"/>
    <mergeCell ref="A27:N27"/>
    <mergeCell ref="A17:I17"/>
    <mergeCell ref="A25:C25"/>
    <mergeCell ref="D25:F25"/>
    <mergeCell ref="J25:K25"/>
    <mergeCell ref="J17:N17"/>
    <mergeCell ref="A38:N38"/>
    <mergeCell ref="A28:I28"/>
    <mergeCell ref="A36:C36"/>
    <mergeCell ref="D36:F36"/>
    <mergeCell ref="J36:K36"/>
    <mergeCell ref="J28:N28"/>
    <mergeCell ref="A49:N49"/>
    <mergeCell ref="A39:I39"/>
    <mergeCell ref="A47:C47"/>
    <mergeCell ref="D47:F47"/>
    <mergeCell ref="J47:K47"/>
    <mergeCell ref="J39:N39"/>
    <mergeCell ref="A60:N60"/>
    <mergeCell ref="A50:I50"/>
    <mergeCell ref="A58:C58"/>
    <mergeCell ref="D58:F58"/>
    <mergeCell ref="J58:K58"/>
    <mergeCell ref="J50:N50"/>
    <mergeCell ref="A71:N71"/>
    <mergeCell ref="A72:N72"/>
    <mergeCell ref="A61:I61"/>
    <mergeCell ref="A69:C69"/>
    <mergeCell ref="D69:F69"/>
    <mergeCell ref="J69:K69"/>
    <mergeCell ref="J61:N61"/>
    <mergeCell ref="A73:I73"/>
    <mergeCell ref="A81:C81"/>
    <mergeCell ref="D81:F81"/>
    <mergeCell ref="J81:K81"/>
    <mergeCell ref="J73:N73"/>
  </mergeCells>
  <dataValidations count="8">
    <dataValidation type="list" errorStyle="information" allowBlank="1" showInputMessage="1" showErrorMessage="1" errorTitle="Λάθος Τιμή" error="το ποσό εξόφλησης πρέπει να είναι μικρότερο ή ίσο του ποσού του Τιμολογίου_x000a_" sqref="P31:P35 P20:P24 P64:P68 P9:P13 P42:P46 P53:P57 P76:P80" xr:uid="{00000000-0002-0000-0200-000000000000}">
      <formula1>ΑΕΙΦΟΡΟΣ</formula1>
    </dataValidation>
    <dataValidation type="list" allowBlank="1" showInputMessage="1" showErrorMessage="1" sqref="B9:B13" xr:uid="{00000000-0002-0000-0200-000001000000}">
      <formula1>Β.1</formula1>
    </dataValidation>
    <dataValidation type="list" allowBlank="1" showInputMessage="1" showErrorMessage="1" sqref="B76:B80" xr:uid="{00000000-0002-0000-0200-000002000000}">
      <formula1>Β.7</formula1>
    </dataValidation>
    <dataValidation type="list" allowBlank="1" showInputMessage="1" showErrorMessage="1" sqref="B20:B24" xr:uid="{00000000-0002-0000-0200-000003000000}">
      <formula1>Β.2</formula1>
    </dataValidation>
    <dataValidation type="list" allowBlank="1" showInputMessage="1" showErrorMessage="1" sqref="B31:B35" xr:uid="{00000000-0002-0000-0200-000004000000}">
      <formula1>Β.3</formula1>
    </dataValidation>
    <dataValidation type="list" allowBlank="1" showInputMessage="1" showErrorMessage="1" sqref="B42:B46" xr:uid="{00000000-0002-0000-0200-000005000000}">
      <formula1>Β.4</formula1>
    </dataValidation>
    <dataValidation type="list" allowBlank="1" showInputMessage="1" showErrorMessage="1" sqref="B64:B68" xr:uid="{00000000-0002-0000-0200-000006000000}">
      <formula1>"Β.6.1. Δαπάνες για μελέτες για τη διερεύνηση για τη διερεύνηση της συμβολής των εναλλακτικών συστημάτων πρόωσης και του σχεδιασμού του κύτους στην ενεργειακή απόδοση των αλιευτικών σκαφών."</formula1>
    </dataValidation>
    <dataValidation type="list" allowBlank="1" showInputMessage="1" showErrorMessage="1" sqref="B53:B57" xr:uid="{00000000-0002-0000-0200-000007000000}">
      <formula1>"Β.5.1. Έλεγχοι συστημάτων ενεργειακής απόδοσης,Β.5.2. Συστήματα ενεργειακής απόδοσης"</formula1>
    </dataValidation>
  </dataValidations>
  <pageMargins left="0.51181102362204722" right="0.31496062992125984" top="0.35433070866141736"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W41"/>
  <sheetViews>
    <sheetView showGridLines="0" zoomScale="89" zoomScaleNormal="89" zoomScaleSheetLayoutView="100" workbookViewId="0">
      <selection activeCell="C7" sqref="C7"/>
    </sheetView>
  </sheetViews>
  <sheetFormatPr defaultRowHeight="12" x14ac:dyDescent="0.2"/>
  <cols>
    <col min="1" max="1" width="3.42578125" style="103" customWidth="1"/>
    <col min="2" max="2" width="5" style="103" customWidth="1"/>
    <col min="3" max="3" width="10.7109375" style="103" customWidth="1"/>
    <col min="4" max="5" width="19.85546875" style="103" customWidth="1"/>
    <col min="6" max="6" width="27.42578125" style="103" customWidth="1"/>
    <col min="7" max="8" width="16.7109375" style="103" customWidth="1"/>
    <col min="9" max="10" width="9.140625" style="103"/>
    <col min="11" max="11" width="15.5703125" style="103" customWidth="1"/>
    <col min="12" max="15" width="9.140625" style="103"/>
    <col min="16" max="16" width="16.7109375" style="103" customWidth="1"/>
    <col min="17" max="17" width="9.140625" style="103"/>
    <col min="18" max="18" width="13" style="103" customWidth="1"/>
    <col min="19" max="19" width="9" style="103" customWidth="1"/>
    <col min="20" max="21" width="13.85546875" style="103" customWidth="1"/>
    <col min="22" max="16384" width="9.140625" style="103"/>
  </cols>
  <sheetData>
    <row r="1" spans="2:23" x14ac:dyDescent="0.2">
      <c r="B1" s="102"/>
      <c r="C1" s="102"/>
      <c r="D1" s="102"/>
      <c r="E1" s="102"/>
      <c r="F1" s="102"/>
      <c r="G1" s="102"/>
      <c r="H1" s="102"/>
      <c r="I1" s="102"/>
      <c r="J1" s="102"/>
      <c r="K1" s="102"/>
      <c r="L1" s="102"/>
      <c r="M1" s="102"/>
      <c r="N1" s="102"/>
      <c r="O1" s="102"/>
      <c r="P1" s="102"/>
      <c r="Q1" s="102"/>
      <c r="R1" s="102"/>
      <c r="S1" s="102"/>
    </row>
    <row r="2" spans="2:23" ht="12.75" thickBot="1" x14ac:dyDescent="0.25">
      <c r="B2" s="102"/>
      <c r="C2" s="102"/>
      <c r="D2" s="102"/>
      <c r="E2" s="102"/>
      <c r="F2" s="102"/>
      <c r="G2" s="102"/>
      <c r="H2" s="102"/>
      <c r="I2" s="102"/>
      <c r="J2" s="102"/>
      <c r="K2" s="102"/>
      <c r="L2" s="102"/>
      <c r="M2" s="102"/>
      <c r="N2" s="102"/>
      <c r="O2" s="102"/>
      <c r="P2" s="102"/>
      <c r="Q2" s="102"/>
      <c r="R2" s="102"/>
      <c r="S2" s="102"/>
    </row>
    <row r="3" spans="2:23" ht="33.75" customHeight="1" thickBot="1" x14ac:dyDescent="0.3">
      <c r="B3" s="301" t="s">
        <v>192</v>
      </c>
      <c r="C3" s="302"/>
      <c r="D3" s="302"/>
      <c r="E3" s="302"/>
      <c r="F3" s="302"/>
      <c r="G3" s="302"/>
      <c r="H3" s="302"/>
      <c r="I3" s="302"/>
      <c r="J3" s="302"/>
      <c r="K3" s="302"/>
      <c r="L3" s="302"/>
      <c r="M3" s="302"/>
      <c r="N3" s="302"/>
      <c r="O3" s="302"/>
      <c r="P3" s="302"/>
      <c r="Q3" s="302"/>
      <c r="R3" s="302"/>
      <c r="S3" s="302"/>
      <c r="T3" s="303"/>
      <c r="U3" s="303"/>
      <c r="V3" s="303"/>
      <c r="W3" s="304"/>
    </row>
    <row r="4" spans="2:23" ht="31.5" customHeight="1" x14ac:dyDescent="0.2">
      <c r="B4" s="305"/>
      <c r="C4" s="306"/>
      <c r="D4" s="307"/>
      <c r="E4" s="308"/>
      <c r="F4" s="309"/>
      <c r="G4" s="310" t="s">
        <v>31</v>
      </c>
      <c r="H4" s="311"/>
      <c r="I4" s="311"/>
      <c r="J4" s="311"/>
      <c r="K4" s="311"/>
      <c r="L4" s="311"/>
      <c r="M4" s="311"/>
      <c r="N4" s="311"/>
      <c r="O4" s="312"/>
      <c r="P4" s="310" t="s">
        <v>32</v>
      </c>
      <c r="Q4" s="311"/>
      <c r="R4" s="311"/>
      <c r="S4" s="313"/>
      <c r="T4" s="310" t="s">
        <v>260</v>
      </c>
      <c r="U4" s="311"/>
      <c r="V4" s="311"/>
      <c r="W4" s="312"/>
    </row>
    <row r="5" spans="2:23" ht="48" x14ac:dyDescent="0.2">
      <c r="B5" s="66" t="s">
        <v>29</v>
      </c>
      <c r="C5" s="70" t="s">
        <v>219</v>
      </c>
      <c r="D5" s="67" t="s">
        <v>232</v>
      </c>
      <c r="E5" s="69" t="s">
        <v>254</v>
      </c>
      <c r="F5" s="68" t="s">
        <v>250</v>
      </c>
      <c r="G5" s="66" t="s">
        <v>193</v>
      </c>
      <c r="H5" s="67" t="s">
        <v>194</v>
      </c>
      <c r="I5" s="67" t="s">
        <v>33</v>
      </c>
      <c r="J5" s="67" t="s">
        <v>34</v>
      </c>
      <c r="K5" s="67" t="s">
        <v>35</v>
      </c>
      <c r="L5" s="67" t="s">
        <v>195</v>
      </c>
      <c r="M5" s="67" t="s">
        <v>247</v>
      </c>
      <c r="N5" s="67" t="s">
        <v>196</v>
      </c>
      <c r="O5" s="68" t="s">
        <v>197</v>
      </c>
      <c r="P5" s="66" t="s">
        <v>37</v>
      </c>
      <c r="Q5" s="67" t="s">
        <v>39</v>
      </c>
      <c r="R5" s="67" t="s">
        <v>38</v>
      </c>
      <c r="S5" s="69" t="s">
        <v>198</v>
      </c>
      <c r="T5" s="66" t="s">
        <v>199</v>
      </c>
      <c r="U5" s="67" t="s">
        <v>247</v>
      </c>
      <c r="V5" s="67" t="s">
        <v>200</v>
      </c>
      <c r="W5" s="68" t="s">
        <v>36</v>
      </c>
    </row>
    <row r="6" spans="2:23" ht="12.75" thickBot="1" x14ac:dyDescent="0.25">
      <c r="B6" s="139">
        <v>1</v>
      </c>
      <c r="C6" s="80">
        <v>2</v>
      </c>
      <c r="D6" s="139">
        <v>3</v>
      </c>
      <c r="E6" s="80">
        <v>4</v>
      </c>
      <c r="F6" s="139">
        <v>5</v>
      </c>
      <c r="G6" s="80">
        <v>6</v>
      </c>
      <c r="H6" s="139">
        <v>7</v>
      </c>
      <c r="I6" s="80">
        <v>8</v>
      </c>
      <c r="J6" s="139">
        <v>9</v>
      </c>
      <c r="K6" s="80">
        <v>10</v>
      </c>
      <c r="L6" s="139">
        <v>11</v>
      </c>
      <c r="M6" s="80">
        <v>12</v>
      </c>
      <c r="N6" s="139">
        <v>13</v>
      </c>
      <c r="O6" s="80">
        <v>14</v>
      </c>
      <c r="P6" s="139">
        <v>15</v>
      </c>
      <c r="Q6" s="80">
        <v>16</v>
      </c>
      <c r="R6" s="139">
        <v>17</v>
      </c>
      <c r="S6" s="80">
        <v>18</v>
      </c>
      <c r="T6" s="139">
        <v>19</v>
      </c>
      <c r="U6" s="80">
        <v>20</v>
      </c>
      <c r="V6" s="139">
        <v>21</v>
      </c>
      <c r="W6" s="80">
        <v>22</v>
      </c>
    </row>
    <row r="7" spans="2:23" ht="36.75" thickBot="1" x14ac:dyDescent="0.25">
      <c r="B7" s="144">
        <v>1</v>
      </c>
      <c r="C7" s="145" t="s">
        <v>226</v>
      </c>
      <c r="D7" s="146" t="s">
        <v>209</v>
      </c>
      <c r="E7" s="146" t="s">
        <v>130</v>
      </c>
      <c r="F7" s="147" t="s">
        <v>234</v>
      </c>
      <c r="G7" s="148" t="s">
        <v>202</v>
      </c>
      <c r="H7" s="149" t="s">
        <v>238</v>
      </c>
      <c r="I7" s="149">
        <v>1</v>
      </c>
      <c r="J7" s="150">
        <v>44197</v>
      </c>
      <c r="K7" s="149" t="s">
        <v>251</v>
      </c>
      <c r="L7" s="149">
        <v>200</v>
      </c>
      <c r="M7" s="151">
        <v>0.13</v>
      </c>
      <c r="N7" s="152">
        <f t="shared" ref="N7:N27" si="0">ROUND(L7*M7,2)</f>
        <v>26</v>
      </c>
      <c r="O7" s="147">
        <f>L7+N7</f>
        <v>226</v>
      </c>
      <c r="P7" s="148" t="s">
        <v>203</v>
      </c>
      <c r="Q7" s="149" t="s">
        <v>204</v>
      </c>
      <c r="R7" s="150">
        <v>44197</v>
      </c>
      <c r="S7" s="153">
        <v>212</v>
      </c>
      <c r="T7" s="154">
        <v>200</v>
      </c>
      <c r="U7" s="151">
        <f>M7</f>
        <v>0.13</v>
      </c>
      <c r="V7" s="155">
        <f>ROUND(T7*U7,2)</f>
        <v>26</v>
      </c>
      <c r="W7" s="156">
        <f>T7+V7</f>
        <v>226</v>
      </c>
    </row>
    <row r="8" spans="2:23" ht="36.75" thickBot="1" x14ac:dyDescent="0.25">
      <c r="B8" s="157">
        <v>2</v>
      </c>
      <c r="C8" s="158" t="s">
        <v>226</v>
      </c>
      <c r="D8" s="159" t="s">
        <v>209</v>
      </c>
      <c r="E8" s="159" t="s">
        <v>130</v>
      </c>
      <c r="F8" s="160" t="s">
        <v>234</v>
      </c>
      <c r="G8" s="161" t="s">
        <v>202</v>
      </c>
      <c r="H8" s="149" t="s">
        <v>238</v>
      </c>
      <c r="I8" s="136">
        <v>1</v>
      </c>
      <c r="J8" s="137">
        <v>44197</v>
      </c>
      <c r="K8" s="162" t="s">
        <v>251</v>
      </c>
      <c r="L8" s="136">
        <v>200</v>
      </c>
      <c r="M8" s="163">
        <v>0.13</v>
      </c>
      <c r="N8" s="164">
        <f t="shared" si="0"/>
        <v>26</v>
      </c>
      <c r="O8" s="165">
        <f>L8+N8</f>
        <v>226</v>
      </c>
      <c r="P8" s="161" t="s">
        <v>203</v>
      </c>
      <c r="Q8" s="136" t="s">
        <v>204</v>
      </c>
      <c r="R8" s="137">
        <v>44197</v>
      </c>
      <c r="S8" s="166">
        <v>226</v>
      </c>
      <c r="T8" s="167">
        <v>200</v>
      </c>
      <c r="U8" s="163">
        <f t="shared" ref="U8" si="1">M8</f>
        <v>0.13</v>
      </c>
      <c r="V8" s="168">
        <f>ROUND(T8*U8,2)</f>
        <v>26</v>
      </c>
      <c r="W8" s="169">
        <f>T8+V8</f>
        <v>226</v>
      </c>
    </row>
    <row r="9" spans="2:23" ht="15.75" customHeight="1" thickBot="1" x14ac:dyDescent="0.25">
      <c r="B9" s="293" t="s">
        <v>255</v>
      </c>
      <c r="C9" s="294"/>
      <c r="D9" s="294"/>
      <c r="E9" s="294"/>
      <c r="F9" s="294"/>
      <c r="G9" s="294"/>
      <c r="H9" s="294"/>
      <c r="I9" s="294"/>
      <c r="J9" s="294"/>
      <c r="K9" s="294"/>
      <c r="L9" s="294"/>
      <c r="M9" s="294"/>
      <c r="N9" s="294"/>
      <c r="O9" s="294"/>
      <c r="P9" s="294"/>
      <c r="Q9" s="294"/>
      <c r="R9" s="294"/>
      <c r="S9" s="295"/>
      <c r="T9" s="140">
        <f>SUM(T7:T8)</f>
        <v>400</v>
      </c>
      <c r="U9" s="141"/>
      <c r="V9" s="142">
        <f>SUM(V7:V8)</f>
        <v>52</v>
      </c>
      <c r="W9" s="143">
        <f>SUM(W7:W8)</f>
        <v>452</v>
      </c>
    </row>
    <row r="10" spans="2:23" ht="36.75" thickBot="1" x14ac:dyDescent="0.25">
      <c r="B10" s="104">
        <v>4</v>
      </c>
      <c r="C10" s="81" t="s">
        <v>226</v>
      </c>
      <c r="D10" s="105" t="s">
        <v>210</v>
      </c>
      <c r="E10" s="105" t="s">
        <v>135</v>
      </c>
      <c r="F10" s="111" t="s">
        <v>235</v>
      </c>
      <c r="G10" s="127" t="s">
        <v>205</v>
      </c>
      <c r="H10" s="128" t="s">
        <v>235</v>
      </c>
      <c r="I10" s="128">
        <v>1</v>
      </c>
      <c r="J10" s="129">
        <v>44197</v>
      </c>
      <c r="K10" s="128" t="s">
        <v>251</v>
      </c>
      <c r="L10" s="128">
        <v>600</v>
      </c>
      <c r="M10" s="130">
        <v>0.24</v>
      </c>
      <c r="N10" s="131">
        <f t="shared" si="0"/>
        <v>144</v>
      </c>
      <c r="O10" s="132">
        <f t="shared" ref="O10:O27" si="2">L10+N10</f>
        <v>744</v>
      </c>
      <c r="P10" s="133" t="s">
        <v>206</v>
      </c>
      <c r="Q10" s="108">
        <v>1</v>
      </c>
      <c r="R10" s="109">
        <v>44197</v>
      </c>
      <c r="S10" s="111">
        <v>744</v>
      </c>
      <c r="T10" s="112">
        <f>L10</f>
        <v>600</v>
      </c>
      <c r="U10" s="110">
        <v>0.24</v>
      </c>
      <c r="V10" s="124">
        <f>ROUND(T10*U10,2)</f>
        <v>144</v>
      </c>
      <c r="W10" s="113">
        <f>T10+V10</f>
        <v>744</v>
      </c>
    </row>
    <row r="11" spans="2:23" ht="15.75" customHeight="1" thickBot="1" x14ac:dyDescent="0.25">
      <c r="B11" s="293" t="s">
        <v>255</v>
      </c>
      <c r="C11" s="294"/>
      <c r="D11" s="294"/>
      <c r="E11" s="294"/>
      <c r="F11" s="294"/>
      <c r="G11" s="294"/>
      <c r="H11" s="294"/>
      <c r="I11" s="294"/>
      <c r="J11" s="294"/>
      <c r="K11" s="294"/>
      <c r="L11" s="294"/>
      <c r="M11" s="294"/>
      <c r="N11" s="294"/>
      <c r="O11" s="294"/>
      <c r="P11" s="294"/>
      <c r="Q11" s="294"/>
      <c r="R11" s="294"/>
      <c r="S11" s="295"/>
      <c r="T11" s="125">
        <f>SUM(T10)</f>
        <v>600</v>
      </c>
      <c r="U11" s="126"/>
      <c r="V11" s="125">
        <f t="shared" ref="V11:W17" si="3">SUM(V10)</f>
        <v>144</v>
      </c>
      <c r="W11" s="125">
        <f t="shared" si="3"/>
        <v>744</v>
      </c>
    </row>
    <row r="12" spans="2:23" ht="36.75" thickBot="1" x14ac:dyDescent="0.25">
      <c r="B12" s="211"/>
      <c r="C12" s="212" t="s">
        <v>226</v>
      </c>
      <c r="D12" s="213" t="s">
        <v>212</v>
      </c>
      <c r="E12" s="213" t="s">
        <v>88</v>
      </c>
      <c r="F12" s="132" t="s">
        <v>236</v>
      </c>
      <c r="G12" s="127" t="s">
        <v>205</v>
      </c>
      <c r="H12" s="128" t="s">
        <v>236</v>
      </c>
      <c r="I12" s="128">
        <v>1</v>
      </c>
      <c r="J12" s="129">
        <v>44197</v>
      </c>
      <c r="K12" s="128" t="s">
        <v>252</v>
      </c>
      <c r="L12" s="128">
        <v>100</v>
      </c>
      <c r="M12" s="130">
        <v>0.24</v>
      </c>
      <c r="N12" s="131">
        <f t="shared" si="0"/>
        <v>24</v>
      </c>
      <c r="O12" s="214">
        <f t="shared" si="2"/>
        <v>124</v>
      </c>
      <c r="P12" s="133" t="s">
        <v>201</v>
      </c>
      <c r="Q12" s="117">
        <v>1</v>
      </c>
      <c r="R12" s="109">
        <v>44197</v>
      </c>
      <c r="S12" s="121">
        <v>124</v>
      </c>
      <c r="T12" s="122">
        <v>100</v>
      </c>
      <c r="U12" s="119">
        <v>0.24</v>
      </c>
      <c r="V12" s="123">
        <f t="shared" ref="V12:V27" si="4">ROUND(T12*U12,2)</f>
        <v>24</v>
      </c>
      <c r="W12" s="135">
        <f t="shared" ref="W12:W27" si="5">T12+V12</f>
        <v>124</v>
      </c>
    </row>
    <row r="13" spans="2:23" ht="15.75" customHeight="1" thickBot="1" x14ac:dyDescent="0.25">
      <c r="B13" s="293" t="s">
        <v>255</v>
      </c>
      <c r="C13" s="294"/>
      <c r="D13" s="294"/>
      <c r="E13" s="294"/>
      <c r="F13" s="294"/>
      <c r="G13" s="294"/>
      <c r="H13" s="294"/>
      <c r="I13" s="294"/>
      <c r="J13" s="294"/>
      <c r="K13" s="294"/>
      <c r="L13" s="294"/>
      <c r="M13" s="294"/>
      <c r="N13" s="294"/>
      <c r="O13" s="294"/>
      <c r="P13" s="294"/>
      <c r="Q13" s="294"/>
      <c r="R13" s="294"/>
      <c r="S13" s="295"/>
      <c r="T13" s="125">
        <f>SUM(T12)</f>
        <v>100</v>
      </c>
      <c r="U13" s="126"/>
      <c r="V13" s="125">
        <f t="shared" si="3"/>
        <v>24</v>
      </c>
      <c r="W13" s="125">
        <f t="shared" si="3"/>
        <v>124</v>
      </c>
    </row>
    <row r="14" spans="2:23" ht="48.75" thickBot="1" x14ac:dyDescent="0.25">
      <c r="B14" s="211"/>
      <c r="C14" s="212" t="s">
        <v>224</v>
      </c>
      <c r="D14" s="213" t="s">
        <v>215</v>
      </c>
      <c r="E14" s="213" t="s">
        <v>161</v>
      </c>
      <c r="F14" s="132" t="s">
        <v>241</v>
      </c>
      <c r="G14" s="127" t="s">
        <v>205</v>
      </c>
      <c r="H14" s="128" t="s">
        <v>242</v>
      </c>
      <c r="I14" s="128">
        <v>2</v>
      </c>
      <c r="J14" s="129">
        <v>44197</v>
      </c>
      <c r="K14" s="128" t="s">
        <v>252</v>
      </c>
      <c r="L14" s="128">
        <v>5000</v>
      </c>
      <c r="M14" s="130">
        <v>0.24</v>
      </c>
      <c r="N14" s="131">
        <f t="shared" si="0"/>
        <v>1200</v>
      </c>
      <c r="O14" s="214">
        <f t="shared" si="2"/>
        <v>6200</v>
      </c>
      <c r="P14" s="133" t="s">
        <v>201</v>
      </c>
      <c r="Q14" s="117">
        <v>1</v>
      </c>
      <c r="R14" s="118">
        <v>44197</v>
      </c>
      <c r="S14" s="121">
        <v>6200</v>
      </c>
      <c r="T14" s="122">
        <v>5000</v>
      </c>
      <c r="U14" s="119">
        <v>0.24</v>
      </c>
      <c r="V14" s="123">
        <f t="shared" si="4"/>
        <v>1200</v>
      </c>
      <c r="W14" s="135">
        <f t="shared" si="5"/>
        <v>6200</v>
      </c>
    </row>
    <row r="15" spans="2:23" ht="15.75" customHeight="1" thickBot="1" x14ac:dyDescent="0.25">
      <c r="B15" s="293" t="s">
        <v>255</v>
      </c>
      <c r="C15" s="294"/>
      <c r="D15" s="294"/>
      <c r="E15" s="294"/>
      <c r="F15" s="294"/>
      <c r="G15" s="294"/>
      <c r="H15" s="294"/>
      <c r="I15" s="294"/>
      <c r="J15" s="294"/>
      <c r="K15" s="294"/>
      <c r="L15" s="294"/>
      <c r="M15" s="294"/>
      <c r="N15" s="294"/>
      <c r="O15" s="294"/>
      <c r="P15" s="294"/>
      <c r="Q15" s="294"/>
      <c r="R15" s="294"/>
      <c r="S15" s="295"/>
      <c r="T15" s="125">
        <f>SUM(T14)</f>
        <v>5000</v>
      </c>
      <c r="U15" s="126"/>
      <c r="V15" s="125">
        <f t="shared" si="3"/>
        <v>1200</v>
      </c>
      <c r="W15" s="125">
        <f t="shared" si="3"/>
        <v>6200</v>
      </c>
    </row>
    <row r="16" spans="2:23" ht="36.75" thickBot="1" x14ac:dyDescent="0.25">
      <c r="B16" s="211"/>
      <c r="C16" s="212" t="s">
        <v>224</v>
      </c>
      <c r="D16" s="213" t="s">
        <v>218</v>
      </c>
      <c r="E16" s="213" t="s">
        <v>93</v>
      </c>
      <c r="F16" s="132" t="s">
        <v>236</v>
      </c>
      <c r="G16" s="127" t="s">
        <v>205</v>
      </c>
      <c r="H16" s="128" t="s">
        <v>236</v>
      </c>
      <c r="I16" s="128">
        <v>1</v>
      </c>
      <c r="J16" s="129">
        <v>44197</v>
      </c>
      <c r="K16" s="128" t="s">
        <v>252</v>
      </c>
      <c r="L16" s="128">
        <v>200</v>
      </c>
      <c r="M16" s="130">
        <v>0.24</v>
      </c>
      <c r="N16" s="131">
        <f t="shared" si="0"/>
        <v>48</v>
      </c>
      <c r="O16" s="214">
        <f t="shared" si="2"/>
        <v>248</v>
      </c>
      <c r="P16" s="133" t="s">
        <v>201</v>
      </c>
      <c r="Q16" s="117">
        <v>1</v>
      </c>
      <c r="R16" s="118">
        <v>44197</v>
      </c>
      <c r="S16" s="121">
        <v>248</v>
      </c>
      <c r="T16" s="122">
        <v>200</v>
      </c>
      <c r="U16" s="119">
        <v>0.24</v>
      </c>
      <c r="V16" s="123">
        <f t="shared" si="4"/>
        <v>48</v>
      </c>
      <c r="W16" s="135">
        <f t="shared" si="5"/>
        <v>248</v>
      </c>
    </row>
    <row r="17" spans="2:23" ht="15.75" customHeight="1" thickBot="1" x14ac:dyDescent="0.25">
      <c r="B17" s="293" t="s">
        <v>255</v>
      </c>
      <c r="C17" s="294"/>
      <c r="D17" s="294"/>
      <c r="E17" s="294"/>
      <c r="F17" s="294"/>
      <c r="G17" s="294"/>
      <c r="H17" s="294"/>
      <c r="I17" s="294"/>
      <c r="J17" s="294"/>
      <c r="K17" s="294"/>
      <c r="L17" s="294"/>
      <c r="M17" s="294"/>
      <c r="N17" s="294"/>
      <c r="O17" s="294"/>
      <c r="P17" s="294"/>
      <c r="Q17" s="294"/>
      <c r="R17" s="294"/>
      <c r="S17" s="295"/>
      <c r="T17" s="218">
        <f>SUM(T16)</f>
        <v>200</v>
      </c>
      <c r="U17" s="219"/>
      <c r="V17" s="218">
        <f t="shared" si="3"/>
        <v>48</v>
      </c>
      <c r="W17" s="218">
        <f t="shared" si="3"/>
        <v>248</v>
      </c>
    </row>
    <row r="18" spans="2:23" x14ac:dyDescent="0.2">
      <c r="B18" s="144"/>
      <c r="C18" s="145"/>
      <c r="D18" s="146"/>
      <c r="E18" s="146"/>
      <c r="F18" s="147"/>
      <c r="G18" s="148"/>
      <c r="H18" s="149"/>
      <c r="I18" s="149"/>
      <c r="J18" s="149"/>
      <c r="K18" s="149"/>
      <c r="L18" s="149"/>
      <c r="M18" s="151"/>
      <c r="N18" s="152">
        <f t="shared" si="0"/>
        <v>0</v>
      </c>
      <c r="O18" s="215">
        <f t="shared" si="2"/>
        <v>0</v>
      </c>
      <c r="P18" s="148"/>
      <c r="Q18" s="149"/>
      <c r="R18" s="149"/>
      <c r="S18" s="147"/>
      <c r="T18" s="222"/>
      <c r="U18" s="151"/>
      <c r="V18" s="152">
        <f t="shared" si="4"/>
        <v>0</v>
      </c>
      <c r="W18" s="215">
        <f t="shared" si="5"/>
        <v>0</v>
      </c>
    </row>
    <row r="19" spans="2:23" x14ac:dyDescent="0.2">
      <c r="B19" s="114"/>
      <c r="C19" s="81"/>
      <c r="D19" s="105"/>
      <c r="E19" s="105"/>
      <c r="F19" s="115"/>
      <c r="G19" s="116"/>
      <c r="H19" s="117"/>
      <c r="I19" s="117"/>
      <c r="J19" s="117"/>
      <c r="K19" s="117"/>
      <c r="L19" s="117"/>
      <c r="M19" s="119"/>
      <c r="N19" s="120">
        <f t="shared" si="0"/>
        <v>0</v>
      </c>
      <c r="O19" s="134">
        <f t="shared" si="2"/>
        <v>0</v>
      </c>
      <c r="P19" s="107"/>
      <c r="Q19" s="117"/>
      <c r="R19" s="117"/>
      <c r="S19" s="115"/>
      <c r="T19" s="223"/>
      <c r="U19" s="119"/>
      <c r="V19" s="120">
        <f t="shared" si="4"/>
        <v>0</v>
      </c>
      <c r="W19" s="134">
        <f t="shared" si="5"/>
        <v>0</v>
      </c>
    </row>
    <row r="20" spans="2:23" x14ac:dyDescent="0.2">
      <c r="B20" s="114"/>
      <c r="C20" s="81"/>
      <c r="D20" s="105"/>
      <c r="E20" s="105"/>
      <c r="F20" s="115"/>
      <c r="G20" s="116"/>
      <c r="H20" s="117"/>
      <c r="I20" s="117"/>
      <c r="J20" s="117"/>
      <c r="K20" s="117"/>
      <c r="L20" s="117"/>
      <c r="M20" s="119"/>
      <c r="N20" s="120">
        <f t="shared" si="0"/>
        <v>0</v>
      </c>
      <c r="O20" s="134">
        <f t="shared" si="2"/>
        <v>0</v>
      </c>
      <c r="P20" s="107"/>
      <c r="Q20" s="117"/>
      <c r="R20" s="117"/>
      <c r="S20" s="115"/>
      <c r="T20" s="223"/>
      <c r="U20" s="119"/>
      <c r="V20" s="120">
        <f t="shared" si="4"/>
        <v>0</v>
      </c>
      <c r="W20" s="134">
        <f t="shared" si="5"/>
        <v>0</v>
      </c>
    </row>
    <row r="21" spans="2:23" x14ac:dyDescent="0.2">
      <c r="B21" s="114"/>
      <c r="C21" s="81"/>
      <c r="D21" s="105"/>
      <c r="E21" s="105"/>
      <c r="F21" s="115"/>
      <c r="G21" s="116"/>
      <c r="H21" s="117"/>
      <c r="I21" s="117"/>
      <c r="J21" s="117"/>
      <c r="K21" s="117"/>
      <c r="L21" s="117"/>
      <c r="M21" s="119"/>
      <c r="N21" s="120">
        <f t="shared" si="0"/>
        <v>0</v>
      </c>
      <c r="O21" s="134">
        <f t="shared" si="2"/>
        <v>0</v>
      </c>
      <c r="P21" s="107"/>
      <c r="Q21" s="117"/>
      <c r="R21" s="117"/>
      <c r="S21" s="115"/>
      <c r="T21" s="223"/>
      <c r="U21" s="119"/>
      <c r="V21" s="120">
        <f t="shared" si="4"/>
        <v>0</v>
      </c>
      <c r="W21" s="134">
        <f t="shared" si="5"/>
        <v>0</v>
      </c>
    </row>
    <row r="22" spans="2:23" x14ac:dyDescent="0.2">
      <c r="B22" s="114"/>
      <c r="C22" s="81"/>
      <c r="D22" s="105"/>
      <c r="E22" s="105"/>
      <c r="F22" s="115"/>
      <c r="G22" s="116"/>
      <c r="H22" s="117"/>
      <c r="I22" s="117"/>
      <c r="J22" s="117"/>
      <c r="K22" s="117"/>
      <c r="L22" s="117"/>
      <c r="M22" s="119"/>
      <c r="N22" s="120">
        <f t="shared" si="0"/>
        <v>0</v>
      </c>
      <c r="O22" s="134">
        <f t="shared" si="2"/>
        <v>0</v>
      </c>
      <c r="P22" s="107"/>
      <c r="Q22" s="117"/>
      <c r="R22" s="117"/>
      <c r="S22" s="115"/>
      <c r="T22" s="223"/>
      <c r="U22" s="119"/>
      <c r="V22" s="120">
        <f t="shared" si="4"/>
        <v>0</v>
      </c>
      <c r="W22" s="134">
        <f t="shared" si="5"/>
        <v>0</v>
      </c>
    </row>
    <row r="23" spans="2:23" x14ac:dyDescent="0.2">
      <c r="B23" s="114"/>
      <c r="C23" s="81"/>
      <c r="D23" s="105"/>
      <c r="E23" s="105"/>
      <c r="F23" s="115"/>
      <c r="G23" s="116"/>
      <c r="H23" s="117"/>
      <c r="I23" s="117"/>
      <c r="J23" s="117"/>
      <c r="K23" s="117"/>
      <c r="L23" s="117"/>
      <c r="M23" s="119"/>
      <c r="N23" s="120">
        <f t="shared" si="0"/>
        <v>0</v>
      </c>
      <c r="O23" s="134">
        <f t="shared" si="2"/>
        <v>0</v>
      </c>
      <c r="P23" s="107"/>
      <c r="Q23" s="117"/>
      <c r="R23" s="117"/>
      <c r="S23" s="115"/>
      <c r="T23" s="223"/>
      <c r="U23" s="119"/>
      <c r="V23" s="120">
        <f t="shared" si="4"/>
        <v>0</v>
      </c>
      <c r="W23" s="134">
        <f t="shared" si="5"/>
        <v>0</v>
      </c>
    </row>
    <row r="24" spans="2:23" x14ac:dyDescent="0.2">
      <c r="B24" s="114"/>
      <c r="C24" s="81"/>
      <c r="D24" s="105"/>
      <c r="E24" s="105"/>
      <c r="F24" s="115"/>
      <c r="G24" s="116"/>
      <c r="H24" s="117"/>
      <c r="I24" s="117"/>
      <c r="J24" s="117"/>
      <c r="K24" s="117"/>
      <c r="L24" s="117"/>
      <c r="M24" s="119"/>
      <c r="N24" s="120">
        <f t="shared" si="0"/>
        <v>0</v>
      </c>
      <c r="O24" s="134">
        <f t="shared" si="2"/>
        <v>0</v>
      </c>
      <c r="P24" s="107"/>
      <c r="Q24" s="117"/>
      <c r="R24" s="117"/>
      <c r="S24" s="115"/>
      <c r="T24" s="223"/>
      <c r="U24" s="119"/>
      <c r="V24" s="120">
        <f t="shared" si="4"/>
        <v>0</v>
      </c>
      <c r="W24" s="134">
        <f t="shared" si="5"/>
        <v>0</v>
      </c>
    </row>
    <row r="25" spans="2:23" x14ac:dyDescent="0.2">
      <c r="B25" s="114"/>
      <c r="C25" s="81"/>
      <c r="D25" s="105"/>
      <c r="E25" s="105"/>
      <c r="F25" s="115"/>
      <c r="G25" s="116"/>
      <c r="H25" s="117"/>
      <c r="I25" s="117"/>
      <c r="J25" s="117"/>
      <c r="K25" s="117"/>
      <c r="L25" s="117"/>
      <c r="M25" s="119"/>
      <c r="N25" s="120">
        <f t="shared" si="0"/>
        <v>0</v>
      </c>
      <c r="O25" s="134">
        <f t="shared" si="2"/>
        <v>0</v>
      </c>
      <c r="P25" s="107"/>
      <c r="Q25" s="117"/>
      <c r="R25" s="117"/>
      <c r="S25" s="115"/>
      <c r="T25" s="223"/>
      <c r="U25" s="119"/>
      <c r="V25" s="120">
        <f t="shared" si="4"/>
        <v>0</v>
      </c>
      <c r="W25" s="134">
        <f t="shared" si="5"/>
        <v>0</v>
      </c>
    </row>
    <row r="26" spans="2:23" x14ac:dyDescent="0.2">
      <c r="B26" s="114"/>
      <c r="C26" s="81"/>
      <c r="D26" s="105"/>
      <c r="E26" s="105"/>
      <c r="F26" s="115"/>
      <c r="G26" s="116"/>
      <c r="H26" s="117"/>
      <c r="I26" s="117"/>
      <c r="J26" s="117"/>
      <c r="K26" s="117"/>
      <c r="L26" s="117"/>
      <c r="M26" s="119"/>
      <c r="N26" s="120">
        <f t="shared" si="0"/>
        <v>0</v>
      </c>
      <c r="O26" s="134">
        <f t="shared" si="2"/>
        <v>0</v>
      </c>
      <c r="P26" s="107"/>
      <c r="Q26" s="117"/>
      <c r="R26" s="117"/>
      <c r="S26" s="115"/>
      <c r="T26" s="223"/>
      <c r="U26" s="119"/>
      <c r="V26" s="120">
        <f t="shared" si="4"/>
        <v>0</v>
      </c>
      <c r="W26" s="134">
        <f t="shared" si="5"/>
        <v>0</v>
      </c>
    </row>
    <row r="27" spans="2:23" ht="12.75" thickBot="1" x14ac:dyDescent="0.25">
      <c r="B27" s="220"/>
      <c r="C27" s="158"/>
      <c r="D27" s="159"/>
      <c r="E27" s="159"/>
      <c r="F27" s="221"/>
      <c r="G27" s="161"/>
      <c r="H27" s="136"/>
      <c r="I27" s="136"/>
      <c r="J27" s="136"/>
      <c r="K27" s="137"/>
      <c r="L27" s="138"/>
      <c r="M27" s="163"/>
      <c r="N27" s="164">
        <f t="shared" si="0"/>
        <v>0</v>
      </c>
      <c r="O27" s="217">
        <f t="shared" si="2"/>
        <v>0</v>
      </c>
      <c r="P27" s="224"/>
      <c r="Q27" s="137"/>
      <c r="R27" s="137"/>
      <c r="S27" s="225"/>
      <c r="T27" s="223"/>
      <c r="U27" s="119"/>
      <c r="V27" s="120">
        <f t="shared" si="4"/>
        <v>0</v>
      </c>
      <c r="W27" s="134">
        <f t="shared" si="5"/>
        <v>0</v>
      </c>
    </row>
    <row r="28" spans="2:23" ht="12.75" customHeight="1" thickBot="1" x14ac:dyDescent="0.25">
      <c r="B28" s="296" t="s">
        <v>40</v>
      </c>
      <c r="C28" s="297"/>
      <c r="D28" s="298"/>
      <c r="E28" s="298"/>
      <c r="F28" s="298"/>
      <c r="G28" s="298"/>
      <c r="H28" s="298"/>
      <c r="I28" s="298"/>
      <c r="J28" s="298"/>
      <c r="K28" s="298"/>
      <c r="L28" s="170">
        <f>SUM(L7:L27)</f>
        <v>6300</v>
      </c>
      <c r="M28" s="171"/>
      <c r="N28" s="170">
        <f t="shared" ref="N28:O28" si="6">SUM(N7:N27)</f>
        <v>1468</v>
      </c>
      <c r="O28" s="172">
        <f t="shared" si="6"/>
        <v>7768</v>
      </c>
      <c r="P28" s="296"/>
      <c r="Q28" s="299"/>
      <c r="R28" s="299"/>
      <c r="S28" s="170">
        <f t="shared" ref="S28" si="7">SUM(S7:S27)</f>
        <v>7754</v>
      </c>
      <c r="T28" s="173">
        <f>T17+T15+T13+T11+T9</f>
        <v>6300</v>
      </c>
      <c r="U28" s="173"/>
      <c r="V28" s="173">
        <f t="shared" ref="V28:W28" si="8">V17+V15+V13+V11+V9</f>
        <v>1468</v>
      </c>
      <c r="W28" s="216">
        <f t="shared" si="8"/>
        <v>7768</v>
      </c>
    </row>
    <row r="29" spans="2:23" ht="12.75" customHeight="1" x14ac:dyDescent="0.2">
      <c r="B29" s="300" t="s">
        <v>246</v>
      </c>
      <c r="C29" s="300"/>
      <c r="D29" s="300"/>
      <c r="E29" s="300"/>
      <c r="F29" s="300"/>
      <c r="G29" s="300"/>
      <c r="H29" s="300"/>
      <c r="I29" s="300"/>
      <c r="J29" s="300"/>
      <c r="K29" s="300"/>
      <c r="L29" s="300"/>
      <c r="M29" s="300"/>
      <c r="N29" s="300"/>
      <c r="O29" s="300"/>
      <c r="P29" s="300"/>
      <c r="Q29" s="300"/>
      <c r="R29" s="210"/>
      <c r="S29" s="210"/>
    </row>
    <row r="30" spans="2:23" ht="12" customHeight="1" x14ac:dyDescent="0.2">
      <c r="B30" s="300" t="s">
        <v>248</v>
      </c>
      <c r="C30" s="300"/>
      <c r="D30" s="300"/>
      <c r="E30" s="300"/>
      <c r="F30" s="300"/>
      <c r="G30" s="300"/>
      <c r="H30" s="300"/>
      <c r="I30" s="300"/>
      <c r="J30" s="300"/>
      <c r="K30" s="300"/>
      <c r="L30" s="300"/>
      <c r="M30" s="300"/>
      <c r="N30" s="300"/>
      <c r="O30" s="102"/>
      <c r="P30" s="102"/>
      <c r="Q30" s="102"/>
      <c r="R30" s="102"/>
      <c r="S30" s="102"/>
    </row>
    <row r="31" spans="2:23" ht="15" customHeight="1" x14ac:dyDescent="0.2">
      <c r="B31" s="300" t="s">
        <v>249</v>
      </c>
      <c r="C31" s="300"/>
      <c r="D31" s="300"/>
      <c r="E31" s="300"/>
      <c r="F31" s="300"/>
      <c r="G31" s="300"/>
      <c r="H31" s="300"/>
      <c r="I31" s="300"/>
      <c r="J31" s="300"/>
      <c r="K31" s="300"/>
      <c r="L31" s="300"/>
      <c r="M31" s="300"/>
      <c r="N31" s="300"/>
      <c r="O31" s="102"/>
      <c r="P31" s="102"/>
      <c r="Q31" s="102"/>
      <c r="R31" s="102"/>
      <c r="S31" s="102"/>
    </row>
    <row r="32" spans="2:23" ht="12" customHeight="1" x14ac:dyDescent="0.2">
      <c r="B32" s="300" t="s">
        <v>207</v>
      </c>
      <c r="C32" s="300"/>
      <c r="D32" s="300"/>
      <c r="E32" s="300"/>
      <c r="F32" s="300"/>
      <c r="G32" s="300"/>
      <c r="H32" s="300"/>
      <c r="I32" s="300"/>
      <c r="J32" s="300"/>
      <c r="K32" s="300"/>
      <c r="L32" s="300"/>
      <c r="M32" s="300"/>
      <c r="N32" s="300"/>
      <c r="O32" s="102"/>
      <c r="P32" s="102"/>
      <c r="Q32" s="102"/>
      <c r="R32" s="102"/>
      <c r="S32" s="102"/>
    </row>
    <row r="33" spans="2:19" ht="12" customHeight="1" x14ac:dyDescent="0.2">
      <c r="B33" s="300" t="s">
        <v>245</v>
      </c>
      <c r="C33" s="300"/>
      <c r="D33" s="300"/>
      <c r="E33" s="300"/>
      <c r="F33" s="300"/>
      <c r="G33" s="300"/>
      <c r="H33" s="300"/>
      <c r="I33" s="300"/>
      <c r="J33" s="300"/>
      <c r="K33" s="300"/>
      <c r="L33" s="300"/>
      <c r="M33" s="300"/>
      <c r="N33" s="300"/>
      <c r="O33" s="102"/>
      <c r="P33" s="102"/>
      <c r="Q33" s="102"/>
      <c r="R33" s="102"/>
      <c r="S33" s="102"/>
    </row>
    <row r="34" spans="2:19" x14ac:dyDescent="0.2">
      <c r="B34" s="102"/>
      <c r="C34" s="102"/>
      <c r="D34" s="102"/>
      <c r="E34" s="102"/>
      <c r="F34" s="102"/>
      <c r="G34" s="102"/>
      <c r="H34" s="102"/>
      <c r="I34" s="102"/>
      <c r="J34" s="102"/>
      <c r="K34" s="102"/>
      <c r="L34" s="102"/>
      <c r="M34" s="102"/>
      <c r="N34" s="102"/>
      <c r="O34" s="102"/>
      <c r="P34" s="102"/>
      <c r="Q34" s="102"/>
      <c r="R34" s="102"/>
      <c r="S34" s="102"/>
    </row>
    <row r="35" spans="2:19" x14ac:dyDescent="0.2">
      <c r="B35" s="102"/>
      <c r="C35" s="102"/>
    </row>
    <row r="36" spans="2:19" x14ac:dyDescent="0.2">
      <c r="B36" s="292"/>
      <c r="C36" s="292"/>
      <c r="D36" s="292"/>
      <c r="E36" s="292"/>
      <c r="F36" s="292"/>
      <c r="G36" s="292"/>
      <c r="H36" s="292"/>
      <c r="I36" s="292"/>
      <c r="J36" s="292"/>
      <c r="K36" s="292"/>
      <c r="L36" s="292"/>
      <c r="M36" s="292"/>
      <c r="N36" s="292"/>
      <c r="O36" s="292"/>
      <c r="P36" s="292"/>
      <c r="Q36" s="292"/>
      <c r="R36" s="292"/>
      <c r="S36" s="292"/>
    </row>
    <row r="37" spans="2:19" x14ac:dyDescent="0.2">
      <c r="B37" s="102"/>
      <c r="C37" s="102"/>
    </row>
    <row r="38" spans="2:19" x14ac:dyDescent="0.2">
      <c r="B38" s="102"/>
      <c r="C38" s="102"/>
    </row>
    <row r="39" spans="2:19" x14ac:dyDescent="0.2">
      <c r="B39" s="102"/>
      <c r="C39" s="102"/>
    </row>
    <row r="40" spans="2:19" x14ac:dyDescent="0.2">
      <c r="B40" s="102"/>
      <c r="C40" s="102"/>
    </row>
    <row r="41" spans="2:19" x14ac:dyDescent="0.2">
      <c r="B41" s="102"/>
      <c r="C41" s="102"/>
    </row>
  </sheetData>
  <mergeCells count="19">
    <mergeCell ref="B9:S9"/>
    <mergeCell ref="B3:W3"/>
    <mergeCell ref="B4:F4"/>
    <mergeCell ref="G4:O4"/>
    <mergeCell ref="P4:S4"/>
    <mergeCell ref="T4:W4"/>
    <mergeCell ref="B36:S36"/>
    <mergeCell ref="B11:S11"/>
    <mergeCell ref="B28:K28"/>
    <mergeCell ref="P28:R28"/>
    <mergeCell ref="B13:S13"/>
    <mergeCell ref="B15:S15"/>
    <mergeCell ref="B17:S17"/>
    <mergeCell ref="B33:N33"/>
    <mergeCell ref="B31:N31"/>
    <mergeCell ref="B29:N29"/>
    <mergeCell ref="O29:Q29"/>
    <mergeCell ref="B30:N30"/>
    <mergeCell ref="B32:N32"/>
  </mergeCells>
  <phoneticPr fontId="4" type="noConversion"/>
  <conditionalFormatting sqref="E7:E8 E14 E16 E18:E27">
    <cfRule type="expression" dxfId="5" priority="9">
      <formula>LEFT($E7,3)=LEFT($D7,3)</formula>
    </cfRule>
  </conditionalFormatting>
  <conditionalFormatting sqref="D7:D8 D14 D16 D18:D27">
    <cfRule type="expression" dxfId="4" priority="7">
      <formula>LEFT($D7,1)=LEFT($C7,1)</formula>
    </cfRule>
  </conditionalFormatting>
  <conditionalFormatting sqref="E12">
    <cfRule type="expression" dxfId="3" priority="4">
      <formula>LEFT($E12,3)=LEFT($D12,3)</formula>
    </cfRule>
  </conditionalFormatting>
  <conditionalFormatting sqref="D12">
    <cfRule type="expression" dxfId="2" priority="3">
      <formula>LEFT($D12,1)=LEFT($C12,1)</formula>
    </cfRule>
  </conditionalFormatting>
  <conditionalFormatting sqref="E10">
    <cfRule type="expression" dxfId="1" priority="2">
      <formula>LEFT($E10,3)=LEFT($D10,3)</formula>
    </cfRule>
  </conditionalFormatting>
  <conditionalFormatting sqref="D10">
    <cfRule type="expression" dxfId="0" priority="1">
      <formula>LEFT($D10,1)=LEFT($C10,1)</formula>
    </cfRule>
  </conditionalFormatting>
  <dataValidations count="5">
    <dataValidation type="list" allowBlank="1" showInputMessage="1" showErrorMessage="1" sqref="P10 P7:P8 P12 P14 P16 P18:P27" xr:uid="{00000000-0002-0000-0400-000000000000}">
      <formula1>"Μετρητά έως 500€,Επιταγή,Τραπεζική κατάθεση,Έμβασμα"</formula1>
    </dataValidation>
    <dataValidation type="list" allowBlank="1" showInputMessage="1" showErrorMessage="1" sqref="G10 G7:G8 G12 G14 G16 G18:G27" xr:uid="{00000000-0002-0000-0400-000001000000}">
      <formula1>"Τιμολόγιο πώλησης αγαθών,Τιμολόγιο δελτίο αποστολής,Τιμολόγιο παροχής υπηρεσιών"</formula1>
    </dataValidation>
    <dataValidation type="list" allowBlank="1" showInputMessage="1" showErrorMessage="1" sqref="E10 E7:E8 E12 E14 E16 E18:E27" xr:uid="{00000000-0002-0000-0400-000002000000}">
      <formula1>INDIRECT(LEFT(D7,3))</formula1>
    </dataValidation>
    <dataValidation type="list" allowBlank="1" showInputMessage="1" showErrorMessage="1" sqref="D10 D18:D27 D16 D14 D12 D7:D8" xr:uid="{00000000-0002-0000-0400-000003000000}">
      <formula1>INDIRECT($C7)</formula1>
    </dataValidation>
    <dataValidation type="list" allowBlank="1" showInputMessage="1" showErrorMessage="1" sqref="C10 C7:C8 C12 C14 C16 C18:C27" xr:uid="{00000000-0002-0000-0400-000004000000}">
      <formula1>"Α.4.2.1.1, Β.4.2.1.2"</formula1>
    </dataValidation>
  </dataValidations>
  <printOptions horizontalCentered="1"/>
  <pageMargins left="0.59055118110236227" right="0.59055118110236227" top="0.98425196850393704" bottom="1.0629921259842521" header="0.78740157480314965" footer="0.78740157480314965"/>
  <pageSetup paperSize="8" orientation="landscape" useFirstPageNumber="1" r:id="rId1"/>
  <headerFooter>
    <oddHeader>&amp;L&amp;"Times New Roman,Κανονικά"&amp;7&amp;F</oddHeader>
    <oddFooter>&amp;R&amp;"Times New Roman,Κανονικά"&amp;12σελ. &amp;P από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H35"/>
  <sheetViews>
    <sheetView showGridLines="0" tabSelected="1" topLeftCell="A4" workbookViewId="0">
      <selection activeCell="C32" sqref="C32"/>
    </sheetView>
  </sheetViews>
  <sheetFormatPr defaultRowHeight="15" x14ac:dyDescent="0.25"/>
  <cols>
    <col min="2" max="2" width="89.85546875" customWidth="1"/>
    <col min="3" max="3" width="16" customWidth="1"/>
    <col min="4" max="4" width="12.5703125" customWidth="1"/>
    <col min="5" max="5" width="10.7109375" customWidth="1"/>
    <col min="6" max="6" width="14.5703125" customWidth="1"/>
    <col min="7" max="7" width="12.140625" customWidth="1"/>
    <col min="8" max="8" width="13.5703125" customWidth="1"/>
  </cols>
  <sheetData>
    <row r="2" spans="1:8" ht="15.75" thickBot="1" x14ac:dyDescent="0.3"/>
    <row r="3" spans="1:8" ht="30" customHeight="1" x14ac:dyDescent="0.25">
      <c r="A3" s="316" t="s">
        <v>71</v>
      </c>
      <c r="B3" s="318" t="s">
        <v>2</v>
      </c>
      <c r="C3" s="320" t="s">
        <v>72</v>
      </c>
      <c r="D3" s="321"/>
      <c r="E3" s="322"/>
      <c r="F3" s="323" t="s">
        <v>73</v>
      </c>
      <c r="G3" s="324"/>
      <c r="H3" s="325"/>
    </row>
    <row r="4" spans="1:8" ht="29.25" customHeight="1" x14ac:dyDescent="0.25">
      <c r="A4" s="317"/>
      <c r="B4" s="319"/>
      <c r="C4" s="174" t="s">
        <v>74</v>
      </c>
      <c r="D4" s="96" t="s">
        <v>30</v>
      </c>
      <c r="E4" s="175" t="s">
        <v>79</v>
      </c>
      <c r="F4" s="174" t="s">
        <v>74</v>
      </c>
      <c r="G4" s="96" t="s">
        <v>30</v>
      </c>
      <c r="H4" s="175" t="s">
        <v>79</v>
      </c>
    </row>
    <row r="5" spans="1:8" ht="16.5" thickBot="1" x14ac:dyDescent="0.3">
      <c r="A5" s="201" t="s">
        <v>54</v>
      </c>
      <c r="B5" s="202" t="s">
        <v>55</v>
      </c>
      <c r="C5" s="201" t="s">
        <v>56</v>
      </c>
      <c r="D5" s="203" t="s">
        <v>57</v>
      </c>
      <c r="E5" s="202" t="s">
        <v>58</v>
      </c>
      <c r="F5" s="201" t="s">
        <v>59</v>
      </c>
      <c r="G5" s="203" t="s">
        <v>60</v>
      </c>
      <c r="H5" s="202" t="s">
        <v>61</v>
      </c>
    </row>
    <row r="6" spans="1:8" ht="15.75" thickBot="1" x14ac:dyDescent="0.3">
      <c r="A6" s="209"/>
      <c r="B6" s="314" t="s">
        <v>44</v>
      </c>
      <c r="C6" s="314"/>
      <c r="D6" s="314"/>
      <c r="E6" s="314"/>
      <c r="F6" s="314"/>
      <c r="G6" s="314"/>
      <c r="H6" s="315"/>
    </row>
    <row r="7" spans="1:8" x14ac:dyDescent="0.25">
      <c r="A7" s="204" t="s">
        <v>170</v>
      </c>
      <c r="B7" s="205" t="s">
        <v>177</v>
      </c>
      <c r="C7" s="206">
        <f>'Αναλ. Προϋπολογισμός_4.2.1.1'!H14</f>
        <v>0</v>
      </c>
      <c r="D7" s="207">
        <f>'Αναλ. Προϋπολογισμός_4.2.1.1'!I14</f>
        <v>0</v>
      </c>
      <c r="E7" s="208">
        <f>'Αναλ. Προϋπολογισμός_4.2.1.1'!J14</f>
        <v>0</v>
      </c>
      <c r="F7" s="206">
        <f>'Αναλ. Προϋπολογισμός_4.2.1.1'!M14</f>
        <v>0</v>
      </c>
      <c r="G7" s="207">
        <f>'Αναλ. Προϋπολογισμός_4.2.1.1'!N14</f>
        <v>0</v>
      </c>
      <c r="H7" s="208">
        <f>'Αναλ. Προϋπολογισμός_4.2.1.1'!O14</f>
        <v>0</v>
      </c>
    </row>
    <row r="8" spans="1:8" x14ac:dyDescent="0.25">
      <c r="A8" s="191" t="s">
        <v>171</v>
      </c>
      <c r="B8" s="192" t="s">
        <v>178</v>
      </c>
      <c r="C8" s="179">
        <f>'Αναλ. Προϋπολογισμός_4.2.1.1'!H25</f>
        <v>1000</v>
      </c>
      <c r="D8" s="10">
        <f>'Αναλ. Προϋπολογισμός_4.2.1.1'!I25</f>
        <v>113</v>
      </c>
      <c r="E8" s="180">
        <f>'Αναλ. Προϋπολογισμός_4.2.1.1'!J25</f>
        <v>1113</v>
      </c>
      <c r="F8" s="179">
        <f>'Αναλ. Προϋπολογισμός_4.2.1.1'!M25</f>
        <v>400</v>
      </c>
      <c r="G8" s="10">
        <f>'Αναλ. Προϋπολογισμός_4.2.1.1'!N25</f>
        <v>52</v>
      </c>
      <c r="H8" s="180">
        <f>'Αναλ. Προϋπολογισμός_4.2.1.1'!O25</f>
        <v>452</v>
      </c>
    </row>
    <row r="9" spans="1:8" x14ac:dyDescent="0.25">
      <c r="A9" s="191" t="s">
        <v>172</v>
      </c>
      <c r="B9" s="192" t="s">
        <v>179</v>
      </c>
      <c r="C9" s="179">
        <f>'Αναλ. Προϋπολογισμός_4.2.1.1'!H36</f>
        <v>7000</v>
      </c>
      <c r="D9" s="10">
        <f>'Αναλ. Προϋπολογισμός_4.2.1.1'!I36</f>
        <v>868</v>
      </c>
      <c r="E9" s="180">
        <f>'Αναλ. Προϋπολογισμός_4.2.1.1'!J36</f>
        <v>7868</v>
      </c>
      <c r="F9" s="179">
        <f>'Αναλ. Προϋπολογισμός_4.2.1.1'!M36</f>
        <v>600</v>
      </c>
      <c r="G9" s="10">
        <f>'Αναλ. Προϋπολογισμός_4.2.1.1'!N36</f>
        <v>144</v>
      </c>
      <c r="H9" s="180">
        <f>'Αναλ. Προϋπολογισμός_4.2.1.1'!O36</f>
        <v>744</v>
      </c>
    </row>
    <row r="10" spans="1:8" x14ac:dyDescent="0.25">
      <c r="A10" s="191" t="s">
        <v>174</v>
      </c>
      <c r="B10" s="192" t="s">
        <v>173</v>
      </c>
      <c r="C10" s="179">
        <f>'Αναλ. Προϋπολογισμός_4.2.1.1'!H47</f>
        <v>0</v>
      </c>
      <c r="D10" s="10">
        <f>'Αναλ. Προϋπολογισμός_4.2.1.1'!I47</f>
        <v>0</v>
      </c>
      <c r="E10" s="180">
        <f>'Αναλ. Προϋπολογισμός_4.2.1.1'!J47</f>
        <v>0</v>
      </c>
      <c r="F10" s="179">
        <f>'Αναλ. Προϋπολογισμός_4.2.1.1'!M47</f>
        <v>0</v>
      </c>
      <c r="G10" s="10">
        <f>'Αναλ. Προϋπολογισμός_4.2.1.1'!N47</f>
        <v>0</v>
      </c>
      <c r="H10" s="180">
        <f>'Αναλ. Προϋπολογισμός_4.2.1.1'!O47</f>
        <v>0</v>
      </c>
    </row>
    <row r="11" spans="1:8" ht="15.75" thickBot="1" x14ac:dyDescent="0.3">
      <c r="A11" s="193" t="s">
        <v>175</v>
      </c>
      <c r="B11" s="194" t="s">
        <v>176</v>
      </c>
      <c r="C11" s="179">
        <f>'Αναλ. Προϋπολογισμός_4.2.1.1'!H59</f>
        <v>800</v>
      </c>
      <c r="D11" s="10">
        <f>'Αναλ. Προϋπολογισμός_4.2.1.1'!I59</f>
        <v>99.2</v>
      </c>
      <c r="E11" s="180">
        <f>'Αναλ. Προϋπολογισμός_4.2.1.1'!J59</f>
        <v>899.2</v>
      </c>
      <c r="F11" s="186">
        <f>'Αναλ. Προϋπολογισμός_4.2.1.1'!M59</f>
        <v>100</v>
      </c>
      <c r="G11" s="187">
        <f>'Αναλ. Προϋπολογισμός_4.2.1.1'!N59</f>
        <v>24</v>
      </c>
      <c r="H11" s="188">
        <f>'Αναλ. Προϋπολογισμός_4.2.1.1'!O59</f>
        <v>124</v>
      </c>
    </row>
    <row r="12" spans="1:8" s="1" customFormat="1" ht="15.75" thickBot="1" x14ac:dyDescent="0.3">
      <c r="A12" s="195"/>
      <c r="B12" s="196" t="s">
        <v>99</v>
      </c>
      <c r="C12" s="181">
        <f>SUM(C7:C11)</f>
        <v>8800</v>
      </c>
      <c r="D12" s="182">
        <f t="shared" ref="D12:H12" si="0">SUM(D7:D11)</f>
        <v>1080.2</v>
      </c>
      <c r="E12" s="183">
        <f t="shared" si="0"/>
        <v>9880.2000000000007</v>
      </c>
      <c r="F12" s="184">
        <f t="shared" si="0"/>
        <v>1100</v>
      </c>
      <c r="G12" s="185">
        <f t="shared" si="0"/>
        <v>220</v>
      </c>
      <c r="H12" s="200">
        <f t="shared" si="0"/>
        <v>1320</v>
      </c>
    </row>
    <row r="13" spans="1:8" ht="15.75" thickBot="1" x14ac:dyDescent="0.3">
      <c r="A13" s="209"/>
      <c r="B13" s="314" t="s">
        <v>3</v>
      </c>
      <c r="C13" s="314"/>
      <c r="D13" s="314"/>
      <c r="E13" s="314"/>
      <c r="F13" s="314"/>
      <c r="G13" s="314"/>
      <c r="H13" s="315"/>
    </row>
    <row r="14" spans="1:8" x14ac:dyDescent="0.25">
      <c r="A14" s="189" t="s">
        <v>181</v>
      </c>
      <c r="B14" s="190" t="s">
        <v>182</v>
      </c>
      <c r="C14" s="176">
        <f>'Αναλ. Προϋπολογισμός_4.2.1.2'!G14</f>
        <v>0</v>
      </c>
      <c r="D14" s="177">
        <f>'Αναλ. Προϋπολογισμός_4.2.1.2'!H14</f>
        <v>0</v>
      </c>
      <c r="E14" s="178">
        <f>'Αναλ. Προϋπολογισμός_4.2.1.2'!I14</f>
        <v>0</v>
      </c>
      <c r="F14" s="176">
        <f>'Αναλ. Προϋπολογισμός_4.2.1.2'!L14</f>
        <v>0</v>
      </c>
      <c r="G14" s="177">
        <f>'Αναλ. Προϋπολογισμός_4.2.1.2'!M14</f>
        <v>0</v>
      </c>
      <c r="H14" s="178">
        <f>'Αναλ. Προϋπολογισμός_4.2.1.2'!N14</f>
        <v>0</v>
      </c>
    </row>
    <row r="15" spans="1:8" x14ac:dyDescent="0.25">
      <c r="A15" s="191" t="s">
        <v>180</v>
      </c>
      <c r="B15" s="192" t="s">
        <v>183</v>
      </c>
      <c r="C15" s="179">
        <f>'Αναλ. Προϋπολογισμός_4.2.1.2'!G25</f>
        <v>0</v>
      </c>
      <c r="D15" s="10">
        <f>'Αναλ. Προϋπολογισμός_4.2.1.2'!H25</f>
        <v>0</v>
      </c>
      <c r="E15" s="180">
        <f>'Αναλ. Προϋπολογισμός_4.2.1.2'!I25</f>
        <v>0</v>
      </c>
      <c r="F15" s="179">
        <f>'Αναλ. Προϋπολογισμός_4.2.1.2'!L25</f>
        <v>0</v>
      </c>
      <c r="G15" s="10">
        <f>'Αναλ. Προϋπολογισμός_4.2.1.2'!M25</f>
        <v>0</v>
      </c>
      <c r="H15" s="180">
        <f>'Αναλ. Προϋπολογισμός_4.2.1.2'!N25</f>
        <v>0</v>
      </c>
    </row>
    <row r="16" spans="1:8" x14ac:dyDescent="0.25">
      <c r="A16" s="191" t="s">
        <v>187</v>
      </c>
      <c r="B16" s="192" t="s">
        <v>184</v>
      </c>
      <c r="C16" s="179">
        <f>'Αναλ. Προϋπολογισμός_4.2.1.2'!G36</f>
        <v>10000</v>
      </c>
      <c r="D16" s="10">
        <f>'Αναλ. Προϋπολογισμός_4.2.1.2'!H36</f>
        <v>1240</v>
      </c>
      <c r="E16" s="180">
        <f>'Αναλ. Προϋπολογισμός_4.2.1.2'!I36</f>
        <v>11240</v>
      </c>
      <c r="F16" s="179">
        <f>'Αναλ. Προϋπολογισμός_4.2.1.2'!L36</f>
        <v>5000</v>
      </c>
      <c r="G16" s="10">
        <f>'Αναλ. Προϋπολογισμός_4.2.1.2'!M36</f>
        <v>1200</v>
      </c>
      <c r="H16" s="180">
        <f>'Αναλ. Προϋπολογισμός_4.2.1.2'!N36</f>
        <v>6200</v>
      </c>
    </row>
    <row r="17" spans="1:8" x14ac:dyDescent="0.25">
      <c r="A17" s="191" t="s">
        <v>188</v>
      </c>
      <c r="B17" s="192" t="s">
        <v>185</v>
      </c>
      <c r="C17" s="179">
        <f>'Αναλ. Προϋπολογισμός_4.2.1.2'!G47</f>
        <v>0</v>
      </c>
      <c r="D17" s="10">
        <f>'Αναλ. Προϋπολογισμός_4.2.1.2'!H47</f>
        <v>0</v>
      </c>
      <c r="E17" s="180">
        <f>'Αναλ. Προϋπολογισμός_4.2.1.2'!I47</f>
        <v>0</v>
      </c>
      <c r="F17" s="179">
        <f>'Αναλ. Προϋπολογισμός_4.2.1.2'!L47</f>
        <v>0</v>
      </c>
      <c r="G17" s="10">
        <f>'Αναλ. Προϋπολογισμός_4.2.1.2'!M47</f>
        <v>0</v>
      </c>
      <c r="H17" s="180">
        <f>'Αναλ. Προϋπολογισμός_4.2.1.2'!N47</f>
        <v>0</v>
      </c>
    </row>
    <row r="18" spans="1:8" x14ac:dyDescent="0.25">
      <c r="A18" s="191" t="s">
        <v>189</v>
      </c>
      <c r="B18" s="192" t="s">
        <v>258</v>
      </c>
      <c r="C18" s="179">
        <f>'Αναλ. Προϋπολογισμός_4.2.1.2'!G58</f>
        <v>0</v>
      </c>
      <c r="D18" s="10">
        <f>'Αναλ. Προϋπολογισμός_4.2.1.2'!H58</f>
        <v>0</v>
      </c>
      <c r="E18" s="180">
        <f>'Αναλ. Προϋπολογισμός_4.2.1.2'!I58</f>
        <v>0</v>
      </c>
      <c r="F18" s="179">
        <f>'Αναλ. Προϋπολογισμός_4.2.1.2'!L58</f>
        <v>0</v>
      </c>
      <c r="G18" s="10">
        <f>'Αναλ. Προϋπολογισμός_4.2.1.2'!M58</f>
        <v>0</v>
      </c>
      <c r="H18" s="180">
        <f>'Αναλ. Προϋπολογισμός_4.2.1.2'!N58</f>
        <v>0</v>
      </c>
    </row>
    <row r="19" spans="1:8" ht="45" x14ac:dyDescent="0.25">
      <c r="A19" s="191" t="s">
        <v>190</v>
      </c>
      <c r="B19" s="197" t="s">
        <v>186</v>
      </c>
      <c r="C19" s="179">
        <f>'Αναλ. Προϋπολογισμός_4.2.1.2'!G69</f>
        <v>0</v>
      </c>
      <c r="D19" s="10">
        <f>'Αναλ. Προϋπολογισμός_4.2.1.2'!H69</f>
        <v>0</v>
      </c>
      <c r="E19" s="180">
        <f>'Αναλ. Προϋπολογισμός_4.2.1.2'!I69</f>
        <v>0</v>
      </c>
      <c r="F19" s="179">
        <f>'Αναλ. Προϋπολογισμός_4.2.1.2'!L69</f>
        <v>0</v>
      </c>
      <c r="G19" s="10">
        <f>'Αναλ. Προϋπολογισμός_4.2.1.2'!M69</f>
        <v>0</v>
      </c>
      <c r="H19" s="180">
        <f>'Αναλ. Προϋπολογισμός_4.2.1.2'!N69</f>
        <v>0</v>
      </c>
    </row>
    <row r="20" spans="1:8" x14ac:dyDescent="0.25">
      <c r="A20" s="193" t="s">
        <v>191</v>
      </c>
      <c r="B20" s="194" t="s">
        <v>176</v>
      </c>
      <c r="C20" s="179">
        <f>'Αναλ. Προϋπολογισμός_4.2.1.2'!G81</f>
        <v>800</v>
      </c>
      <c r="D20" s="10">
        <f>'Αναλ. Προϋπολογισμός_4.2.1.2'!H81</f>
        <v>99.2</v>
      </c>
      <c r="E20" s="180">
        <f>'Αναλ. Προϋπολογισμός_4.2.1.2'!I81</f>
        <v>899.2</v>
      </c>
      <c r="F20" s="179">
        <f>'Αναλ. Προϋπολογισμός_4.2.1.2'!L81</f>
        <v>200</v>
      </c>
      <c r="G20" s="10">
        <f>'Αναλ. Προϋπολογισμός_4.2.1.2'!M81</f>
        <v>48</v>
      </c>
      <c r="H20" s="180">
        <f>'Αναλ. Προϋπολογισμός_4.2.1.2'!N81</f>
        <v>248</v>
      </c>
    </row>
    <row r="21" spans="1:8" ht="15.75" thickBot="1" x14ac:dyDescent="0.3">
      <c r="A21" s="198"/>
      <c r="B21" s="196" t="s">
        <v>98</v>
      </c>
      <c r="C21" s="181">
        <f>SUM(C14:C20)</f>
        <v>10800</v>
      </c>
      <c r="D21" s="182">
        <f t="shared" ref="D21:H21" si="1">SUM(D14:D20)</f>
        <v>1339.2</v>
      </c>
      <c r="E21" s="183">
        <f t="shared" si="1"/>
        <v>12139.2</v>
      </c>
      <c r="F21" s="181">
        <f t="shared" si="1"/>
        <v>5200</v>
      </c>
      <c r="G21" s="182">
        <f t="shared" si="1"/>
        <v>1248</v>
      </c>
      <c r="H21" s="183">
        <f t="shared" si="1"/>
        <v>6448</v>
      </c>
    </row>
    <row r="22" spans="1:8" s="4" customFormat="1" ht="21.75" customHeight="1" thickBot="1" x14ac:dyDescent="0.3">
      <c r="B22" s="254" t="s">
        <v>279</v>
      </c>
      <c r="C22" s="255">
        <f t="shared" ref="C22:H22" si="2">C21+C12</f>
        <v>19600</v>
      </c>
      <c r="D22" s="256">
        <f t="shared" si="2"/>
        <v>2419.4</v>
      </c>
      <c r="E22" s="257">
        <f t="shared" si="2"/>
        <v>22019.4</v>
      </c>
      <c r="F22" s="255">
        <f t="shared" si="2"/>
        <v>6300</v>
      </c>
      <c r="G22" s="256">
        <f t="shared" si="2"/>
        <v>1468</v>
      </c>
      <c r="H22" s="257">
        <f t="shared" si="2"/>
        <v>7768</v>
      </c>
    </row>
    <row r="25" spans="1:8" x14ac:dyDescent="0.25">
      <c r="B25" t="s">
        <v>41</v>
      </c>
    </row>
    <row r="26" spans="1:8" x14ac:dyDescent="0.25">
      <c r="B26" t="s">
        <v>280</v>
      </c>
    </row>
    <row r="27" spans="1:8" x14ac:dyDescent="0.25">
      <c r="B27" t="s">
        <v>42</v>
      </c>
    </row>
    <row r="30" spans="1:8" x14ac:dyDescent="0.25">
      <c r="B30" s="11" t="s">
        <v>75</v>
      </c>
      <c r="C30" s="97">
        <f>C22</f>
        <v>19600</v>
      </c>
    </row>
    <row r="32" spans="1:8" x14ac:dyDescent="0.25">
      <c r="B32" s="98" t="s">
        <v>230</v>
      </c>
      <c r="C32" s="99">
        <f>F22</f>
        <v>6300</v>
      </c>
    </row>
    <row r="34" spans="2:3" x14ac:dyDescent="0.25">
      <c r="B34" s="100" t="s">
        <v>231</v>
      </c>
      <c r="C34" s="101">
        <f>C32/C30</f>
        <v>0.32142857142857145</v>
      </c>
    </row>
    <row r="35" spans="2:3" x14ac:dyDescent="0.25">
      <c r="C35" t="str">
        <f>IF(C34&gt;0.5,"ΠΡΟΣΟΧΗ : OI ΑΝΑΔΡΟΜΙΚΕΣ ΔΑΠΑΝΕΣ ΥΠΕΡΒΑΙΝΟΥΝ ΤΟ 50%","")</f>
        <v/>
      </c>
    </row>
  </sheetData>
  <mergeCells count="6">
    <mergeCell ref="B13:H13"/>
    <mergeCell ref="A3:A4"/>
    <mergeCell ref="B3:B4"/>
    <mergeCell ref="C3:E3"/>
    <mergeCell ref="F3:H3"/>
    <mergeCell ref="B6:H6"/>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62F8A-983B-447E-808C-38A2AB0651AB}">
  <dimension ref="A1:C23"/>
  <sheetViews>
    <sheetView showGridLines="0" workbookViewId="0">
      <selection activeCell="A5" sqref="A5:C5"/>
    </sheetView>
  </sheetViews>
  <sheetFormatPr defaultRowHeight="15" x14ac:dyDescent="0.25"/>
  <cols>
    <col min="1" max="1" width="4.42578125" bestFit="1" customWidth="1"/>
    <col min="2" max="2" width="79.7109375" customWidth="1"/>
    <col min="3" max="3" width="17" customWidth="1"/>
  </cols>
  <sheetData>
    <row r="1" spans="1:3" ht="15.75" thickBot="1" x14ac:dyDescent="0.3">
      <c r="A1" s="252"/>
      <c r="B1" s="253" t="s">
        <v>275</v>
      </c>
      <c r="C1" s="251" t="s">
        <v>276</v>
      </c>
    </row>
    <row r="5" spans="1:3" x14ac:dyDescent="0.25">
      <c r="A5" s="326" t="s">
        <v>277</v>
      </c>
      <c r="B5" s="326"/>
      <c r="C5" s="326"/>
    </row>
    <row r="6" spans="1:3" ht="15.75" thickBot="1" x14ac:dyDescent="0.3"/>
    <row r="7" spans="1:3" ht="30" customHeight="1" x14ac:dyDescent="0.25">
      <c r="A7" s="316" t="s">
        <v>71</v>
      </c>
      <c r="B7" s="318" t="s">
        <v>271</v>
      </c>
      <c r="C7" s="244" t="s">
        <v>72</v>
      </c>
    </row>
    <row r="8" spans="1:3" ht="29.25" customHeight="1" x14ac:dyDescent="0.25">
      <c r="A8" s="317"/>
      <c r="B8" s="319"/>
      <c r="C8" s="245" t="s">
        <v>74</v>
      </c>
    </row>
    <row r="9" spans="1:3" ht="15.75" x14ac:dyDescent="0.25">
      <c r="A9" s="201" t="s">
        <v>54</v>
      </c>
      <c r="B9" s="202" t="s">
        <v>55</v>
      </c>
      <c r="C9" s="246" t="s">
        <v>56</v>
      </c>
    </row>
    <row r="10" spans="1:3" x14ac:dyDescent="0.25">
      <c r="A10" s="204">
        <v>1</v>
      </c>
      <c r="B10" s="205" t="s">
        <v>261</v>
      </c>
      <c r="C10" s="247"/>
    </row>
    <row r="11" spans="1:3" x14ac:dyDescent="0.25">
      <c r="A11" s="191">
        <v>2</v>
      </c>
      <c r="B11" s="205" t="s">
        <v>262</v>
      </c>
      <c r="C11" s="248"/>
    </row>
    <row r="12" spans="1:3" x14ac:dyDescent="0.25">
      <c r="A12" s="204">
        <v>3</v>
      </c>
      <c r="B12" s="205" t="s">
        <v>263</v>
      </c>
      <c r="C12" s="248"/>
    </row>
    <row r="13" spans="1:3" x14ac:dyDescent="0.25">
      <c r="A13" s="191">
        <v>4</v>
      </c>
      <c r="B13" s="205" t="s">
        <v>264</v>
      </c>
      <c r="C13" s="248">
        <f>'ΣΥΝΟΛ.ΠΡΟΫΠΟΛΟΓΙΣΜΟΣ '!C7+'ΣΥΝΟΛ.ΠΡΟΫΠΟΛΟΓΙΣΜΟΣ '!C8+'ΣΥΝΟΛ.ΠΡΟΫΠΟΛΟΓΙΣΜΟΣ '!C9+'ΣΥΝΟΛ.ΠΡΟΫΠΟΛΟΓΙΣΜΟΣ '!C10+'ΣΥΝΟΛ.ΠΡΟΫΠΟΛΟΓΙΣΜΟΣ '!C14+'ΣΥΝΟΛ.ΠΡΟΫΠΟΛΟΓΙΣΜΟΣ '!C15+'ΣΥΝΟΛ.ΠΡΟΫΠΟΛΟΓΙΣΜΟΣ '!C16+'ΣΥΝΟΛ.ΠΡΟΫΠΟΛΟΓΙΣΜΟΣ '!C17</f>
        <v>18000</v>
      </c>
    </row>
    <row r="14" spans="1:3" x14ac:dyDescent="0.25">
      <c r="A14" s="204">
        <v>5</v>
      </c>
      <c r="B14" s="205" t="s">
        <v>265</v>
      </c>
      <c r="C14" s="248"/>
    </row>
    <row r="15" spans="1:3" x14ac:dyDescent="0.25">
      <c r="A15" s="191">
        <v>6</v>
      </c>
      <c r="B15" s="205" t="s">
        <v>272</v>
      </c>
      <c r="C15" s="248"/>
    </row>
    <row r="16" spans="1:3" x14ac:dyDescent="0.25">
      <c r="A16" s="204">
        <v>7</v>
      </c>
      <c r="B16" s="205" t="s">
        <v>266</v>
      </c>
      <c r="C16" s="248"/>
    </row>
    <row r="17" spans="1:3" x14ac:dyDescent="0.25">
      <c r="A17" s="191">
        <v>8</v>
      </c>
      <c r="B17" s="205" t="s">
        <v>267</v>
      </c>
      <c r="C17" s="248"/>
    </row>
    <row r="18" spans="1:3" x14ac:dyDescent="0.25">
      <c r="A18" s="204">
        <v>9</v>
      </c>
      <c r="B18" s="205" t="s">
        <v>273</v>
      </c>
      <c r="C18" s="248">
        <f>IF(C1="ΝΑΙ",'ΣΥΝΟΛ.ΠΡΟΫΠΟΛΟΓΙΣΜΟΣ '!D22,0)</f>
        <v>0</v>
      </c>
    </row>
    <row r="19" spans="1:3" x14ac:dyDescent="0.25">
      <c r="A19" s="191">
        <v>10</v>
      </c>
      <c r="B19" s="192" t="s">
        <v>268</v>
      </c>
      <c r="C19" s="248"/>
    </row>
    <row r="20" spans="1:3" x14ac:dyDescent="0.25">
      <c r="A20" s="204">
        <v>11</v>
      </c>
      <c r="B20" s="192" t="s">
        <v>269</v>
      </c>
      <c r="C20" s="248"/>
    </row>
    <row r="21" spans="1:3" x14ac:dyDescent="0.25">
      <c r="A21" s="191">
        <v>12</v>
      </c>
      <c r="B21" s="197" t="s">
        <v>278</v>
      </c>
      <c r="C21" s="248"/>
    </row>
    <row r="22" spans="1:3" ht="15.75" thickBot="1" x14ac:dyDescent="0.3">
      <c r="A22" s="204">
        <v>13</v>
      </c>
      <c r="B22" s="194" t="s">
        <v>274</v>
      </c>
      <c r="C22" s="248">
        <f>'ΣΥΝΟΛ.ΠΡΟΫΠΟΛΟΓΙΣΜΟΣ '!C11+'ΣΥΝΟΛ.ΠΡΟΫΠΟΛΟΓΙΣΜΟΣ '!C18+'ΣΥΝΟΛ.ΠΡΟΫΠΟΛΟΓΙΣΜΟΣ '!C19+'ΣΥΝΟΛ.ΠΡΟΫΠΟΛΟΓΙΣΜΟΣ '!C20</f>
        <v>1600</v>
      </c>
    </row>
    <row r="23" spans="1:3" s="4" customFormat="1" ht="21.75" customHeight="1" thickBot="1" x14ac:dyDescent="0.3">
      <c r="A23" s="249"/>
      <c r="B23" s="199" t="s">
        <v>270</v>
      </c>
      <c r="C23" s="250">
        <f>SUM(C10:C22)</f>
        <v>19600</v>
      </c>
    </row>
  </sheetData>
  <mergeCells count="3">
    <mergeCell ref="A7:A8"/>
    <mergeCell ref="B7:B8"/>
    <mergeCell ref="A5:C5"/>
  </mergeCells>
  <dataValidations count="1">
    <dataValidation type="list" allowBlank="1" showInputMessage="1" showErrorMessage="1" sqref="C1" xr:uid="{ABF9C6A9-50B1-493E-8764-0BAEE8D3655C}">
      <formula1>"ΝΑΙ, ΟΧΙ"</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42"/>
  <sheetViews>
    <sheetView showGridLines="0" workbookViewId="0">
      <selection activeCell="A7" sqref="A7"/>
    </sheetView>
  </sheetViews>
  <sheetFormatPr defaultRowHeight="15" x14ac:dyDescent="0.25"/>
  <cols>
    <col min="1" max="1" width="104.28515625" customWidth="1"/>
    <col min="2" max="2" width="4.28515625" bestFit="1" customWidth="1"/>
  </cols>
  <sheetData>
    <row r="1" spans="1:6" x14ac:dyDescent="0.25">
      <c r="A1" s="1" t="s">
        <v>44</v>
      </c>
      <c r="D1" s="1" t="s">
        <v>222</v>
      </c>
      <c r="F1" s="72" t="s">
        <v>223</v>
      </c>
    </row>
    <row r="2" spans="1:6" x14ac:dyDescent="0.25">
      <c r="A2" t="s">
        <v>208</v>
      </c>
      <c r="B2" t="str">
        <f>RIGHT(A2,3)</f>
        <v xml:space="preserve">υς </v>
      </c>
      <c r="D2" s="71" t="s">
        <v>208</v>
      </c>
      <c r="E2" s="1" t="s">
        <v>222</v>
      </c>
    </row>
    <row r="3" spans="1:6" x14ac:dyDescent="0.25">
      <c r="A3" t="s">
        <v>209</v>
      </c>
      <c r="B3" t="str">
        <f t="shared" ref="B3:B6" si="0">RIGHT(A3,3)</f>
        <v>ους</v>
      </c>
      <c r="D3" s="71" t="s">
        <v>209</v>
      </c>
      <c r="E3" s="1" t="s">
        <v>222</v>
      </c>
    </row>
    <row r="4" spans="1:6" x14ac:dyDescent="0.25">
      <c r="A4" t="s">
        <v>210</v>
      </c>
      <c r="B4" t="str">
        <f t="shared" si="0"/>
        <v xml:space="preserve">υς </v>
      </c>
      <c r="D4" s="71" t="s">
        <v>210</v>
      </c>
      <c r="E4" s="1" t="s">
        <v>222</v>
      </c>
    </row>
    <row r="5" spans="1:6" x14ac:dyDescent="0.25">
      <c r="A5" t="s">
        <v>211</v>
      </c>
      <c r="B5" t="str">
        <f t="shared" si="0"/>
        <v>ους</v>
      </c>
      <c r="D5" s="71" t="s">
        <v>211</v>
      </c>
      <c r="E5" s="1" t="s">
        <v>222</v>
      </c>
    </row>
    <row r="6" spans="1:6" x14ac:dyDescent="0.25">
      <c r="A6" t="s">
        <v>212</v>
      </c>
      <c r="B6" t="str">
        <f t="shared" si="0"/>
        <v>0%)</v>
      </c>
      <c r="D6" s="71" t="s">
        <v>212</v>
      </c>
      <c r="E6" s="1" t="s">
        <v>222</v>
      </c>
    </row>
    <row r="7" spans="1:6" x14ac:dyDescent="0.25">
      <c r="D7" s="73" t="s">
        <v>213</v>
      </c>
      <c r="E7" s="72" t="s">
        <v>223</v>
      </c>
    </row>
    <row r="8" spans="1:6" x14ac:dyDescent="0.25">
      <c r="A8" s="1" t="s">
        <v>3</v>
      </c>
      <c r="D8" s="73" t="s">
        <v>214</v>
      </c>
      <c r="E8" s="72" t="s">
        <v>223</v>
      </c>
    </row>
    <row r="9" spans="1:6" x14ac:dyDescent="0.25">
      <c r="A9" t="s">
        <v>213</v>
      </c>
      <c r="B9" t="str">
        <f>RIGHT(A9,3)</f>
        <v xml:space="preserve">ς. </v>
      </c>
      <c r="D9" s="73" t="s">
        <v>215</v>
      </c>
      <c r="E9" s="72" t="s">
        <v>223</v>
      </c>
    </row>
    <row r="10" spans="1:6" x14ac:dyDescent="0.25">
      <c r="A10" t="s">
        <v>214</v>
      </c>
      <c r="B10" t="str">
        <f t="shared" ref="B10:B13" si="1">RIGHT(A10,3)</f>
        <v>υς.</v>
      </c>
      <c r="D10" s="73" t="s">
        <v>216</v>
      </c>
      <c r="E10" s="72" t="s">
        <v>223</v>
      </c>
    </row>
    <row r="11" spans="1:6" x14ac:dyDescent="0.25">
      <c r="A11" t="s">
        <v>215</v>
      </c>
      <c r="B11" t="str">
        <f t="shared" si="1"/>
        <v xml:space="preserve">ύ. </v>
      </c>
      <c r="D11" s="73" t="s">
        <v>257</v>
      </c>
      <c r="E11" s="72" t="s">
        <v>223</v>
      </c>
    </row>
    <row r="12" spans="1:6" x14ac:dyDescent="0.25">
      <c r="A12" t="s">
        <v>216</v>
      </c>
      <c r="B12" t="str">
        <f t="shared" si="1"/>
        <v>ιας</v>
      </c>
      <c r="D12" s="73" t="s">
        <v>217</v>
      </c>
      <c r="E12" s="72" t="s">
        <v>223</v>
      </c>
    </row>
    <row r="13" spans="1:6" x14ac:dyDescent="0.25">
      <c r="A13" s="2" t="s">
        <v>257</v>
      </c>
      <c r="B13" t="str">
        <f t="shared" si="1"/>
        <v>ης.</v>
      </c>
      <c r="D13" s="73" t="s">
        <v>218</v>
      </c>
      <c r="E13" s="72" t="s">
        <v>223</v>
      </c>
    </row>
    <row r="14" spans="1:6" ht="30" x14ac:dyDescent="0.25">
      <c r="A14" s="2" t="s">
        <v>217</v>
      </c>
    </row>
    <row r="15" spans="1:6" x14ac:dyDescent="0.25">
      <c r="A15" s="2" t="s">
        <v>218</v>
      </c>
    </row>
    <row r="16" spans="1:6" x14ac:dyDescent="0.25">
      <c r="A16" s="6"/>
    </row>
    <row r="17" spans="1:4" x14ac:dyDescent="0.25">
      <c r="A17" s="7"/>
    </row>
    <row r="18" spans="1:4" x14ac:dyDescent="0.25">
      <c r="A18" s="1" t="s">
        <v>16</v>
      </c>
      <c r="D18" t="s">
        <v>220</v>
      </c>
    </row>
    <row r="19" spans="1:4" x14ac:dyDescent="0.25">
      <c r="A19" t="s">
        <v>4</v>
      </c>
      <c r="D19" t="s">
        <v>221</v>
      </c>
    </row>
    <row r="20" spans="1:4" x14ac:dyDescent="0.25">
      <c r="A20" t="s">
        <v>5</v>
      </c>
    </row>
    <row r="21" spans="1:4" x14ac:dyDescent="0.25">
      <c r="A21" t="s">
        <v>6</v>
      </c>
    </row>
    <row r="22" spans="1:4" x14ac:dyDescent="0.25">
      <c r="A22" t="s">
        <v>7</v>
      </c>
    </row>
    <row r="23" spans="1:4" x14ac:dyDescent="0.25">
      <c r="A23" t="s">
        <v>8</v>
      </c>
    </row>
    <row r="24" spans="1:4" x14ac:dyDescent="0.25">
      <c r="A24" t="s">
        <v>9</v>
      </c>
    </row>
    <row r="25" spans="1:4" x14ac:dyDescent="0.25">
      <c r="A25" t="s">
        <v>10</v>
      </c>
    </row>
    <row r="26" spans="1:4" x14ac:dyDescent="0.25">
      <c r="A26" t="s">
        <v>11</v>
      </c>
    </row>
    <row r="27" spans="1:4" x14ac:dyDescent="0.25">
      <c r="A27" t="s">
        <v>12</v>
      </c>
    </row>
    <row r="28" spans="1:4" x14ac:dyDescent="0.25">
      <c r="A28" t="s">
        <v>13</v>
      </c>
    </row>
    <row r="29" spans="1:4" x14ac:dyDescent="0.25">
      <c r="A29" t="s">
        <v>14</v>
      </c>
    </row>
    <row r="30" spans="1:4" x14ac:dyDescent="0.25">
      <c r="A30" t="s">
        <v>15</v>
      </c>
    </row>
    <row r="34" spans="1:1" x14ac:dyDescent="0.25">
      <c r="A34" t="s">
        <v>45</v>
      </c>
    </row>
    <row r="35" spans="1:1" x14ac:dyDescent="0.25">
      <c r="A35" s="74" t="s">
        <v>109</v>
      </c>
    </row>
    <row r="36" spans="1:1" x14ac:dyDescent="0.25">
      <c r="A36" s="74" t="s">
        <v>110</v>
      </c>
    </row>
    <row r="37" spans="1:1" ht="30" x14ac:dyDescent="0.25">
      <c r="A37" s="75" t="s">
        <v>111</v>
      </c>
    </row>
    <row r="38" spans="1:1" ht="30" x14ac:dyDescent="0.25">
      <c r="A38" s="75" t="s">
        <v>112</v>
      </c>
    </row>
    <row r="39" spans="1:1" x14ac:dyDescent="0.25">
      <c r="A39" s="74" t="s">
        <v>113</v>
      </c>
    </row>
    <row r="40" spans="1:1" x14ac:dyDescent="0.25">
      <c r="A40" s="74" t="s">
        <v>114</v>
      </c>
    </row>
    <row r="41" spans="1:1" x14ac:dyDescent="0.25">
      <c r="A41" s="74" t="s">
        <v>115</v>
      </c>
    </row>
    <row r="42" spans="1:1" ht="30" x14ac:dyDescent="0.25">
      <c r="A42" s="75" t="s">
        <v>116</v>
      </c>
    </row>
    <row r="43" spans="1:1" x14ac:dyDescent="0.25">
      <c r="A43" s="74" t="s">
        <v>117</v>
      </c>
    </row>
    <row r="44" spans="1:1" x14ac:dyDescent="0.25">
      <c r="A44" s="74" t="s">
        <v>118</v>
      </c>
    </row>
    <row r="45" spans="1:1" x14ac:dyDescent="0.25">
      <c r="A45" s="75" t="s">
        <v>119</v>
      </c>
    </row>
    <row r="46" spans="1:1" x14ac:dyDescent="0.25">
      <c r="A46" s="75" t="s">
        <v>120</v>
      </c>
    </row>
    <row r="47" spans="1:1" x14ac:dyDescent="0.25">
      <c r="A47" s="74" t="s">
        <v>121</v>
      </c>
    </row>
    <row r="48" spans="1:1" x14ac:dyDescent="0.25">
      <c r="A48" s="74" t="s">
        <v>122</v>
      </c>
    </row>
    <row r="49" spans="1:1" x14ac:dyDescent="0.25">
      <c r="A49" s="75" t="s">
        <v>123</v>
      </c>
    </row>
    <row r="50" spans="1:1" x14ac:dyDescent="0.25">
      <c r="A50" s="75" t="s">
        <v>124</v>
      </c>
    </row>
    <row r="51" spans="1:1" x14ac:dyDescent="0.25">
      <c r="A51" s="74" t="s">
        <v>125</v>
      </c>
    </row>
    <row r="52" spans="1:1" x14ac:dyDescent="0.25">
      <c r="A52" s="74" t="s">
        <v>126</v>
      </c>
    </row>
    <row r="53" spans="1:1" x14ac:dyDescent="0.25">
      <c r="A53" s="74" t="s">
        <v>127</v>
      </c>
    </row>
    <row r="54" spans="1:1" x14ac:dyDescent="0.25">
      <c r="A54" s="74" t="s">
        <v>128</v>
      </c>
    </row>
    <row r="56" spans="1:1" x14ac:dyDescent="0.25">
      <c r="A56" t="s">
        <v>46</v>
      </c>
    </row>
    <row r="57" spans="1:1" x14ac:dyDescent="0.25">
      <c r="A57" s="76" t="s">
        <v>129</v>
      </c>
    </row>
    <row r="58" spans="1:1" x14ac:dyDescent="0.25">
      <c r="A58" s="76" t="s">
        <v>130</v>
      </c>
    </row>
    <row r="59" spans="1:1" ht="30" x14ac:dyDescent="0.25">
      <c r="A59" s="77" t="s">
        <v>131</v>
      </c>
    </row>
    <row r="60" spans="1:1" x14ac:dyDescent="0.25">
      <c r="A60" s="76" t="s">
        <v>132</v>
      </c>
    </row>
    <row r="61" spans="1:1" x14ac:dyDescent="0.25">
      <c r="A61" s="76" t="s">
        <v>133</v>
      </c>
    </row>
    <row r="64" spans="1:1" x14ac:dyDescent="0.25">
      <c r="A64" t="s">
        <v>47</v>
      </c>
    </row>
    <row r="65" spans="1:1" x14ac:dyDescent="0.25">
      <c r="A65" s="76" t="s">
        <v>134</v>
      </c>
    </row>
    <row r="66" spans="1:1" x14ac:dyDescent="0.25">
      <c r="A66" s="76" t="s">
        <v>135</v>
      </c>
    </row>
    <row r="67" spans="1:1" x14ac:dyDescent="0.25">
      <c r="A67" s="76" t="s">
        <v>136</v>
      </c>
    </row>
    <row r="68" spans="1:1" x14ac:dyDescent="0.25">
      <c r="A68" s="76" t="s">
        <v>137</v>
      </c>
    </row>
    <row r="69" spans="1:1" x14ac:dyDescent="0.25">
      <c r="A69" s="76" t="s">
        <v>138</v>
      </c>
    </row>
    <row r="72" spans="1:1" x14ac:dyDescent="0.25">
      <c r="A72" t="s">
        <v>48</v>
      </c>
    </row>
    <row r="73" spans="1:1" x14ac:dyDescent="0.25">
      <c r="A73" s="74" t="s">
        <v>139</v>
      </c>
    </row>
    <row r="74" spans="1:1" x14ac:dyDescent="0.25">
      <c r="A74" s="74" t="s">
        <v>140</v>
      </c>
    </row>
    <row r="75" spans="1:1" x14ac:dyDescent="0.25">
      <c r="A75" s="74" t="s">
        <v>141</v>
      </c>
    </row>
    <row r="76" spans="1:1" x14ac:dyDescent="0.25">
      <c r="A76" s="74" t="s">
        <v>142</v>
      </c>
    </row>
    <row r="77" spans="1:1" x14ac:dyDescent="0.25">
      <c r="A77" s="74" t="s">
        <v>143</v>
      </c>
    </row>
    <row r="78" spans="1:1" x14ac:dyDescent="0.25">
      <c r="A78" s="74" t="s">
        <v>144</v>
      </c>
    </row>
    <row r="79" spans="1:1" x14ac:dyDescent="0.25">
      <c r="A79" s="74" t="s">
        <v>145</v>
      </c>
    </row>
    <row r="80" spans="1:1" x14ac:dyDescent="0.25">
      <c r="A80" s="74" t="s">
        <v>146</v>
      </c>
    </row>
    <row r="81" spans="1:1" x14ac:dyDescent="0.25">
      <c r="A81" s="74" t="s">
        <v>147</v>
      </c>
    </row>
    <row r="82" spans="1:1" x14ac:dyDescent="0.25">
      <c r="A82" s="74" t="s">
        <v>148</v>
      </c>
    </row>
    <row r="85" spans="1:1" x14ac:dyDescent="0.25">
      <c r="A85" s="3" t="s">
        <v>85</v>
      </c>
    </row>
    <row r="86" spans="1:1" x14ac:dyDescent="0.25">
      <c r="A86" s="74" t="s">
        <v>86</v>
      </c>
    </row>
    <row r="87" spans="1:1" x14ac:dyDescent="0.25">
      <c r="A87" s="74" t="s">
        <v>87</v>
      </c>
    </row>
    <row r="88" spans="1:1" x14ac:dyDescent="0.25">
      <c r="A88" s="74" t="s">
        <v>88</v>
      </c>
    </row>
    <row r="89" spans="1:1" x14ac:dyDescent="0.25">
      <c r="A89" s="74" t="s">
        <v>89</v>
      </c>
    </row>
    <row r="90" spans="1:1" x14ac:dyDescent="0.25">
      <c r="A90" s="74" t="s">
        <v>90</v>
      </c>
    </row>
    <row r="92" spans="1:1" x14ac:dyDescent="0.25">
      <c r="A92" s="5"/>
    </row>
    <row r="93" spans="1:1" x14ac:dyDescent="0.25">
      <c r="A93" t="s">
        <v>49</v>
      </c>
    </row>
    <row r="94" spans="1:1" ht="30" x14ac:dyDescent="0.25">
      <c r="A94" s="78" t="s">
        <v>149</v>
      </c>
    </row>
    <row r="95" spans="1:1" ht="30" x14ac:dyDescent="0.25">
      <c r="A95" s="78" t="s">
        <v>150</v>
      </c>
    </row>
    <row r="96" spans="1:1" ht="45" x14ac:dyDescent="0.25">
      <c r="A96" s="78" t="s">
        <v>151</v>
      </c>
    </row>
    <row r="97" spans="1:1" x14ac:dyDescent="0.25">
      <c r="A97" s="78" t="s">
        <v>152</v>
      </c>
    </row>
    <row r="99" spans="1:1" x14ac:dyDescent="0.25">
      <c r="A99" t="s">
        <v>50</v>
      </c>
    </row>
    <row r="100" spans="1:1" x14ac:dyDescent="0.25">
      <c r="A100" s="76" t="s">
        <v>153</v>
      </c>
    </row>
    <row r="101" spans="1:1" x14ac:dyDescent="0.25">
      <c r="A101" s="76" t="s">
        <v>154</v>
      </c>
    </row>
    <row r="102" spans="1:1" x14ac:dyDescent="0.25">
      <c r="A102" s="76" t="s">
        <v>155</v>
      </c>
    </row>
    <row r="103" spans="1:1" ht="30" x14ac:dyDescent="0.25">
      <c r="A103" s="78" t="s">
        <v>156</v>
      </c>
    </row>
    <row r="104" spans="1:1" x14ac:dyDescent="0.25">
      <c r="A104" s="76" t="s">
        <v>157</v>
      </c>
    </row>
    <row r="105" spans="1:1" x14ac:dyDescent="0.25">
      <c r="A105" s="76" t="s">
        <v>158</v>
      </c>
    </row>
    <row r="106" spans="1:1" x14ac:dyDescent="0.25">
      <c r="A106" s="76" t="s">
        <v>159</v>
      </c>
    </row>
    <row r="107" spans="1:1" x14ac:dyDescent="0.25">
      <c r="A107" s="76" t="s">
        <v>160</v>
      </c>
    </row>
    <row r="109" spans="1:1" x14ac:dyDescent="0.25">
      <c r="A109" t="s">
        <v>51</v>
      </c>
    </row>
    <row r="110" spans="1:1" x14ac:dyDescent="0.25">
      <c r="A110" s="76" t="s">
        <v>161</v>
      </c>
    </row>
    <row r="111" spans="1:1" x14ac:dyDescent="0.25">
      <c r="A111" s="76" t="s">
        <v>162</v>
      </c>
    </row>
    <row r="112" spans="1:1" x14ac:dyDescent="0.25">
      <c r="A112" s="76" t="s">
        <v>163</v>
      </c>
    </row>
    <row r="114" spans="1:1" x14ac:dyDescent="0.25">
      <c r="A114" t="s">
        <v>52</v>
      </c>
    </row>
    <row r="115" spans="1:1" x14ac:dyDescent="0.25">
      <c r="A115" s="78" t="s">
        <v>164</v>
      </c>
    </row>
    <row r="116" spans="1:1" ht="45" x14ac:dyDescent="0.25">
      <c r="A116" s="78" t="s">
        <v>165</v>
      </c>
    </row>
    <row r="118" spans="1:1" x14ac:dyDescent="0.25">
      <c r="A118" t="s">
        <v>53</v>
      </c>
    </row>
    <row r="119" spans="1:1" x14ac:dyDescent="0.25">
      <c r="A119" s="71" t="s">
        <v>108</v>
      </c>
    </row>
    <row r="120" spans="1:1" x14ac:dyDescent="0.25">
      <c r="A120" s="71" t="s">
        <v>107</v>
      </c>
    </row>
    <row r="122" spans="1:1" x14ac:dyDescent="0.25">
      <c r="A122" t="s">
        <v>84</v>
      </c>
    </row>
    <row r="123" spans="1:1" ht="30" x14ac:dyDescent="0.25">
      <c r="A123" s="79" t="s">
        <v>166</v>
      </c>
    </row>
    <row r="124" spans="1:1" x14ac:dyDescent="0.25">
      <c r="A124" s="64"/>
    </row>
    <row r="126" spans="1:1" x14ac:dyDescent="0.25">
      <c r="A126" s="3" t="s">
        <v>96</v>
      </c>
    </row>
    <row r="127" spans="1:1" x14ac:dyDescent="0.25">
      <c r="A127" s="74" t="s">
        <v>91</v>
      </c>
    </row>
    <row r="128" spans="1:1" x14ac:dyDescent="0.25">
      <c r="A128" s="74" t="s">
        <v>92</v>
      </c>
    </row>
    <row r="129" spans="1:1" x14ac:dyDescent="0.25">
      <c r="A129" s="74" t="s">
        <v>93</v>
      </c>
    </row>
    <row r="130" spans="1:1" x14ac:dyDescent="0.25">
      <c r="A130" s="74" t="s">
        <v>94</v>
      </c>
    </row>
    <row r="131" spans="1:1" x14ac:dyDescent="0.25">
      <c r="A131" s="74" t="s">
        <v>95</v>
      </c>
    </row>
    <row r="135" spans="1:1" x14ac:dyDescent="0.25">
      <c r="A135" t="s">
        <v>63</v>
      </c>
    </row>
    <row r="136" spans="1:1" x14ac:dyDescent="0.25">
      <c r="A136" s="71" t="s">
        <v>64</v>
      </c>
    </row>
    <row r="137" spans="1:1" x14ac:dyDescent="0.25">
      <c r="A137" s="71" t="s">
        <v>65</v>
      </c>
    </row>
    <row r="138" spans="1:1" x14ac:dyDescent="0.25">
      <c r="A138" s="71" t="s">
        <v>66</v>
      </c>
    </row>
    <row r="139" spans="1:1" x14ac:dyDescent="0.25">
      <c r="A139" s="71" t="s">
        <v>67</v>
      </c>
    </row>
    <row r="140" spans="1:1" x14ac:dyDescent="0.25">
      <c r="A140" s="71" t="s">
        <v>68</v>
      </c>
    </row>
    <row r="141" spans="1:1" x14ac:dyDescent="0.25">
      <c r="A141" s="71" t="s">
        <v>69</v>
      </c>
    </row>
    <row r="142" spans="1:1" x14ac:dyDescent="0.25">
      <c r="A142" s="71" t="s">
        <v>70</v>
      </c>
    </row>
  </sheetData>
  <phoneticPr fontId="4" type="noConversion"/>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7</vt:i4>
      </vt:variant>
      <vt:variant>
        <vt:lpstr>Καθορισμένες περιοχές</vt:lpstr>
      </vt:variant>
      <vt:variant>
        <vt:i4>24</vt:i4>
      </vt:variant>
    </vt:vector>
  </HeadingPairs>
  <TitlesOfParts>
    <vt:vector size="31" baseType="lpstr">
      <vt:lpstr>ΕΞΩΦΥΛΛΟ</vt:lpstr>
      <vt:lpstr>Αναλ. Προϋπολογισμός_4.2.1.1</vt:lpstr>
      <vt:lpstr>Αναλ. Προϋπολογισμός_4.2.1.2</vt:lpstr>
      <vt:lpstr>Πίνακας αναδρομικών δαπανών </vt:lpstr>
      <vt:lpstr>ΣΥΝΟΛ.ΠΡΟΫΠΟΛΟΓΙΣΜΟΣ </vt:lpstr>
      <vt:lpstr>ΔΙΑΚΡΙΤΑ-ΠΣΚΕ</vt:lpstr>
      <vt:lpstr>ΛΙΣΤΕΣ</vt:lpstr>
      <vt:lpstr>A4.2.1.1</vt:lpstr>
      <vt:lpstr>B4.2.1.2</vt:lpstr>
      <vt:lpstr>eri</vt:lpstr>
      <vt:lpstr>NIK</vt:lpstr>
      <vt:lpstr>Α.1</vt:lpstr>
      <vt:lpstr>Α.1.</vt:lpstr>
      <vt:lpstr>Α.2</vt:lpstr>
      <vt:lpstr>Α.3</vt:lpstr>
      <vt:lpstr>Α.4</vt:lpstr>
      <vt:lpstr>Α.4.2.1.1</vt:lpstr>
      <vt:lpstr>Α.5</vt:lpstr>
      <vt:lpstr>Α1</vt:lpstr>
      <vt:lpstr>Α2</vt:lpstr>
      <vt:lpstr>'Αναλ. Προϋπολογισμός_4.2.1.1'!ΑΕΙΦΟΡΟΣ</vt:lpstr>
      <vt:lpstr>ΑΕΙΦΟΡΟΣ</vt:lpstr>
      <vt:lpstr>Β.1</vt:lpstr>
      <vt:lpstr>Β.2</vt:lpstr>
      <vt:lpstr>Β.3</vt:lpstr>
      <vt:lpstr>Β.4</vt:lpstr>
      <vt:lpstr>Β.4.2.1.2</vt:lpstr>
      <vt:lpstr>Β.5</vt:lpstr>
      <vt:lpstr>Β.6</vt:lpstr>
      <vt:lpstr>Β.7</vt:lpstr>
      <vt:lpstr>νικ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Δημήτρης</dc:creator>
  <cp:lastModifiedBy>Dimitris Pattakos</cp:lastModifiedBy>
  <cp:lastPrinted>2021-06-08T10:08:30Z</cp:lastPrinted>
  <dcterms:created xsi:type="dcterms:W3CDTF">2021-02-20T15:49:05Z</dcterms:created>
  <dcterms:modified xsi:type="dcterms:W3CDTF">2021-07-23T11:59:51Z</dcterms:modified>
</cp:coreProperties>
</file>